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usr6299\Desktop\Mevcut Oranlar\"/>
    </mc:Choice>
  </mc:AlternateContent>
  <xr:revisionPtr revIDLastSave="0" documentId="13_ncr:1_{FE432A97-4674-4819-9149-EFD6EEC455B5}" xr6:coauthVersionLast="36" xr6:coauthVersionMax="36" xr10:uidLastSave="{00000000-0000-0000-0000-000000000000}"/>
  <bookViews>
    <workbookView xWindow="240" yWindow="132" windowWidth="14868" windowHeight="7788" xr2:uid="{00000000-000D-0000-FFFF-FFFF00000000}"/>
  </bookViews>
  <sheets>
    <sheet name="Bireysel Krediler Sekmesi" sheetId="1" r:id="rId1"/>
  </sheets>
  <definedNames>
    <definedName name="_xlnm._FilterDatabase" localSheetId="0" hidden="1">'Bireysel Krediler Sekmesi'!$A$1:$F$27</definedName>
  </definedNames>
  <calcPr calcId="191029"/>
</workbook>
</file>

<file path=xl/calcChain.xml><?xml version="1.0" encoding="utf-8"?>
<calcChain xmlns="http://schemas.openxmlformats.org/spreadsheetml/2006/main">
  <c r="G74" i="1" l="1"/>
  <c r="AR74" i="1" s="1"/>
  <c r="G70" i="1"/>
  <c r="AE70" i="1" s="1"/>
  <c r="G66" i="1"/>
  <c r="T66" i="1" s="1"/>
  <c r="G60" i="1"/>
  <c r="AX60" i="1" s="1"/>
  <c r="G56" i="1"/>
  <c r="AR56" i="1" s="1"/>
  <c r="G52" i="1"/>
  <c r="AH52" i="1" s="1"/>
  <c r="G48" i="1"/>
  <c r="S48" i="1" s="1"/>
  <c r="G43" i="1"/>
  <c r="AY43" i="1" s="1"/>
  <c r="G39" i="1"/>
  <c r="AR39" i="1" s="1"/>
  <c r="G35" i="1"/>
  <c r="AH35" i="1" s="1"/>
  <c r="G31" i="1"/>
  <c r="R31" i="1" s="1"/>
  <c r="AZ43" i="1" l="1"/>
  <c r="AE43" i="1"/>
  <c r="X39" i="1"/>
  <c r="AM39" i="1"/>
  <c r="L39" i="1"/>
  <c r="AB39" i="1"/>
  <c r="T39" i="1"/>
  <c r="AP39" i="1"/>
  <c r="N39" i="1"/>
  <c r="AI39" i="1"/>
  <c r="K60" i="1"/>
  <c r="N52" i="1"/>
  <c r="R39" i="1"/>
  <c r="AE39" i="1"/>
  <c r="AT39" i="1"/>
  <c r="O74" i="1"/>
  <c r="Z74" i="1"/>
  <c r="AJ74" i="1"/>
  <c r="P74" i="1"/>
  <c r="AA74" i="1"/>
  <c r="AL74" i="1"/>
  <c r="T74" i="1"/>
  <c r="AE74" i="1"/>
  <c r="AP74" i="1"/>
  <c r="K74" i="1"/>
  <c r="V74" i="1"/>
  <c r="AF74" i="1"/>
  <c r="AQ74" i="1"/>
  <c r="AD70" i="1"/>
  <c r="R70" i="1"/>
  <c r="W70" i="1"/>
  <c r="AH70" i="1"/>
  <c r="AB70" i="1"/>
  <c r="S70" i="1"/>
  <c r="L70" i="1"/>
  <c r="N70" i="1"/>
  <c r="X70" i="1"/>
  <c r="AM60" i="1"/>
  <c r="R60" i="1"/>
  <c r="V60" i="1"/>
  <c r="AQ60" i="1"/>
  <c r="AF60" i="1"/>
  <c r="BB60" i="1"/>
  <c r="AB60" i="1"/>
  <c r="K56" i="1"/>
  <c r="AM56" i="1"/>
  <c r="L56" i="1"/>
  <c r="T56" i="1"/>
  <c r="AA56" i="1"/>
  <c r="AH56" i="1"/>
  <c r="AP56" i="1"/>
  <c r="Z56" i="1"/>
  <c r="O56" i="1"/>
  <c r="V56" i="1"/>
  <c r="AB56" i="1"/>
  <c r="AJ56" i="1"/>
  <c r="AQ56" i="1"/>
  <c r="R56" i="1"/>
  <c r="AF56" i="1"/>
  <c r="P56" i="1"/>
  <c r="W56" i="1"/>
  <c r="AE56" i="1"/>
  <c r="AL56" i="1"/>
  <c r="X52" i="1"/>
  <c r="R52" i="1"/>
  <c r="AB52" i="1"/>
  <c r="S52" i="1"/>
  <c r="AD52" i="1"/>
  <c r="L52" i="1"/>
  <c r="W52" i="1"/>
  <c r="O48" i="1"/>
  <c r="N48" i="1"/>
  <c r="S43" i="1"/>
  <c r="AN43" i="1"/>
  <c r="T43" i="1"/>
  <c r="AP43" i="1"/>
  <c r="AD43" i="1"/>
  <c r="S39" i="1"/>
  <c r="Z39" i="1"/>
  <c r="AH39" i="1"/>
  <c r="AN39" i="1"/>
  <c r="O39" i="1"/>
  <c r="W39" i="1"/>
  <c r="AD39" i="1"/>
  <c r="AJ39" i="1"/>
  <c r="AF35" i="1"/>
  <c r="K35" i="1"/>
  <c r="V35" i="1"/>
  <c r="O35" i="1"/>
  <c r="Z35" i="1"/>
  <c r="AA35" i="1"/>
  <c r="P35" i="1"/>
  <c r="T35" i="1"/>
  <c r="AE35" i="1"/>
  <c r="N31" i="1"/>
  <c r="O31" i="1"/>
  <c r="V31" i="1"/>
  <c r="BE43" i="1"/>
  <c r="BA43" i="1"/>
  <c r="AW43" i="1"/>
  <c r="AS43" i="1"/>
  <c r="AO43" i="1"/>
  <c r="AK43" i="1"/>
  <c r="AG43" i="1"/>
  <c r="AC43" i="1"/>
  <c r="Y43" i="1"/>
  <c r="U43" i="1"/>
  <c r="Q43" i="1"/>
  <c r="M43" i="1"/>
  <c r="BC43" i="1"/>
  <c r="AX43" i="1"/>
  <c r="AR43" i="1"/>
  <c r="AM43" i="1"/>
  <c r="AH43" i="1"/>
  <c r="AB43" i="1"/>
  <c r="W43" i="1"/>
  <c r="R43" i="1"/>
  <c r="L43" i="1"/>
  <c r="BB43" i="1"/>
  <c r="AQ43" i="1"/>
  <c r="AL43" i="1"/>
  <c r="AA43" i="1"/>
  <c r="P43" i="1"/>
  <c r="K43" i="1"/>
  <c r="AV43" i="1"/>
  <c r="AF43" i="1"/>
  <c r="V43" i="1"/>
  <c r="BE60" i="1"/>
  <c r="BA60" i="1"/>
  <c r="AW60" i="1"/>
  <c r="AS60" i="1"/>
  <c r="AO60" i="1"/>
  <c r="AK60" i="1"/>
  <c r="AG60" i="1"/>
  <c r="AC60" i="1"/>
  <c r="Y60" i="1"/>
  <c r="U60" i="1"/>
  <c r="Q60" i="1"/>
  <c r="M60" i="1"/>
  <c r="BF60" i="1"/>
  <c r="AZ60" i="1"/>
  <c r="AU60" i="1"/>
  <c r="AP60" i="1"/>
  <c r="AJ60" i="1"/>
  <c r="AE60" i="1"/>
  <c r="Z60" i="1"/>
  <c r="T60" i="1"/>
  <c r="O60" i="1"/>
  <c r="AD60" i="1"/>
  <c r="BD60" i="1"/>
  <c r="AY60" i="1"/>
  <c r="AT60" i="1"/>
  <c r="AN60" i="1"/>
  <c r="AI60" i="1"/>
  <c r="X60" i="1"/>
  <c r="S60" i="1"/>
  <c r="N60" i="1"/>
  <c r="N43" i="1"/>
  <c r="X43" i="1"/>
  <c r="AI43" i="1"/>
  <c r="AT43" i="1"/>
  <c r="BD43" i="1"/>
  <c r="L60" i="1"/>
  <c r="W60" i="1"/>
  <c r="AH60" i="1"/>
  <c r="AR60" i="1"/>
  <c r="BC60" i="1"/>
  <c r="U31" i="1"/>
  <c r="Q31" i="1"/>
  <c r="M31" i="1"/>
  <c r="P31" i="1"/>
  <c r="T31" i="1"/>
  <c r="L31" i="1"/>
  <c r="U48" i="1"/>
  <c r="Q48" i="1"/>
  <c r="M48" i="1"/>
  <c r="R48" i="1"/>
  <c r="L48" i="1"/>
  <c r="V48" i="1"/>
  <c r="K48" i="1"/>
  <c r="P48" i="1"/>
  <c r="R66" i="1"/>
  <c r="U66" i="1"/>
  <c r="V66" i="1"/>
  <c r="K31" i="1"/>
  <c r="S31" i="1"/>
  <c r="O43" i="1"/>
  <c r="Z43" i="1"/>
  <c r="AJ43" i="1"/>
  <c r="AU43" i="1"/>
  <c r="BF43" i="1"/>
  <c r="T48" i="1"/>
  <c r="P60" i="1"/>
  <c r="AA60" i="1"/>
  <c r="AL60" i="1"/>
  <c r="AV60" i="1"/>
  <c r="S66" i="1"/>
  <c r="AG52" i="1"/>
  <c r="AC52" i="1"/>
  <c r="Y52" i="1"/>
  <c r="U52" i="1"/>
  <c r="Q52" i="1"/>
  <c r="M52" i="1"/>
  <c r="W35" i="1"/>
  <c r="T52" i="1"/>
  <c r="O70" i="1"/>
  <c r="T70" i="1"/>
  <c r="Z70" i="1"/>
  <c r="L74" i="1"/>
  <c r="R74" i="1"/>
  <c r="W74" i="1"/>
  <c r="AB74" i="1"/>
  <c r="AH74" i="1"/>
  <c r="AM74" i="1"/>
  <c r="AG35" i="1"/>
  <c r="AC35" i="1"/>
  <c r="Y35" i="1"/>
  <c r="U35" i="1"/>
  <c r="Q35" i="1"/>
  <c r="M35" i="1"/>
  <c r="AG70" i="1"/>
  <c r="AC70" i="1"/>
  <c r="Y70" i="1"/>
  <c r="U70" i="1"/>
  <c r="Q70" i="1"/>
  <c r="M70" i="1"/>
  <c r="L35" i="1"/>
  <c r="R35" i="1"/>
  <c r="AB35" i="1"/>
  <c r="O52" i="1"/>
  <c r="Z52" i="1"/>
  <c r="AE52" i="1"/>
  <c r="AS39" i="1"/>
  <c r="AO39" i="1"/>
  <c r="AK39" i="1"/>
  <c r="AG39" i="1"/>
  <c r="AC39" i="1"/>
  <c r="Y39" i="1"/>
  <c r="U39" i="1"/>
  <c r="Q39" i="1"/>
  <c r="M39" i="1"/>
  <c r="AS56" i="1"/>
  <c r="AO56" i="1"/>
  <c r="AK56" i="1"/>
  <c r="AG56" i="1"/>
  <c r="AC56" i="1"/>
  <c r="Y56" i="1"/>
  <c r="U56" i="1"/>
  <c r="Q56" i="1"/>
  <c r="M56" i="1"/>
  <c r="AS74" i="1"/>
  <c r="AO74" i="1"/>
  <c r="AK74" i="1"/>
  <c r="AG74" i="1"/>
  <c r="AC74" i="1"/>
  <c r="Y74" i="1"/>
  <c r="U74" i="1"/>
  <c r="Q74" i="1"/>
  <c r="M74" i="1"/>
  <c r="N35" i="1"/>
  <c r="S35" i="1"/>
  <c r="X35" i="1"/>
  <c r="AD35" i="1"/>
  <c r="K39" i="1"/>
  <c r="P39" i="1"/>
  <c r="V39" i="1"/>
  <c r="AA39" i="1"/>
  <c r="AF39" i="1"/>
  <c r="AL39" i="1"/>
  <c r="AQ39" i="1"/>
  <c r="K52" i="1"/>
  <c r="P52" i="1"/>
  <c r="V52" i="1"/>
  <c r="AA52" i="1"/>
  <c r="AF52" i="1"/>
  <c r="N56" i="1"/>
  <c r="S56" i="1"/>
  <c r="X56" i="1"/>
  <c r="AD56" i="1"/>
  <c r="AI56" i="1"/>
  <c r="AN56" i="1"/>
  <c r="AT56" i="1"/>
  <c r="K70" i="1"/>
  <c r="P70" i="1"/>
  <c r="V70" i="1"/>
  <c r="AA70" i="1"/>
  <c r="AF70" i="1"/>
  <c r="N74" i="1"/>
  <c r="S74" i="1"/>
  <c r="X74" i="1"/>
  <c r="AD74" i="1"/>
  <c r="AI74" i="1"/>
  <c r="AN74" i="1"/>
  <c r="AT74" i="1"/>
  <c r="N66" i="1"/>
  <c r="K66" i="1"/>
  <c r="L66" i="1"/>
  <c r="M66" i="1"/>
  <c r="O66" i="1"/>
  <c r="P66" i="1"/>
  <c r="Q66" i="1"/>
  <c r="DZ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DP24" i="1"/>
  <c r="DQ24" i="1"/>
  <c r="DR24" i="1"/>
  <c r="DS24" i="1"/>
  <c r="DT24" i="1"/>
  <c r="DU24" i="1"/>
  <c r="DV24" i="1"/>
  <c r="DW24" i="1"/>
  <c r="DX24" i="1"/>
  <c r="DY24" i="1"/>
  <c r="K24" i="1"/>
  <c r="CP20" i="1"/>
  <c r="CO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K20" i="1"/>
  <c r="CC16" i="1"/>
  <c r="CD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K16"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K12" i="1"/>
  <c r="BA8" i="1"/>
  <c r="BB8" i="1"/>
  <c r="BC8" i="1"/>
  <c r="BD8" i="1"/>
  <c r="BE8" i="1"/>
  <c r="BF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K8" i="1"/>
  <c r="L4" i="1"/>
  <c r="M4" i="1"/>
  <c r="N4" i="1"/>
  <c r="O4" i="1"/>
  <c r="P4" i="1"/>
  <c r="Q4" i="1"/>
  <c r="R4" i="1"/>
  <c r="S4" i="1"/>
  <c r="T4" i="1"/>
  <c r="U4" i="1"/>
  <c r="V4" i="1"/>
  <c r="K4" i="1"/>
  <c r="E41" i="1" l="1"/>
  <c r="E42" i="1" s="1"/>
  <c r="E33" i="1"/>
  <c r="E34" i="1" s="1"/>
  <c r="E26" i="1"/>
  <c r="E27" i="1" s="1"/>
  <c r="E18" i="1"/>
  <c r="E19" i="1" s="1"/>
  <c r="E58" i="1"/>
  <c r="E59" i="1" s="1"/>
  <c r="E54" i="1"/>
  <c r="E55" i="1" s="1"/>
  <c r="E62" i="1"/>
  <c r="E63" i="1" s="1"/>
  <c r="E50" i="1"/>
  <c r="E51" i="1" s="1"/>
  <c r="E22" i="1"/>
  <c r="E23" i="1" s="1"/>
  <c r="E14" i="1"/>
  <c r="E15" i="1" s="1"/>
  <c r="E68" i="1"/>
  <c r="E69" i="1" s="1"/>
  <c r="E76" i="1"/>
  <c r="E77" i="1" s="1"/>
  <c r="E72" i="1"/>
  <c r="E73" i="1" s="1"/>
  <c r="E45" i="1"/>
  <c r="E46" i="1" s="1"/>
  <c r="E37" i="1"/>
  <c r="E38" i="1" s="1"/>
  <c r="E10" i="1"/>
  <c r="E11" i="1" s="1"/>
  <c r="E6" i="1"/>
  <c r="E7" i="1" s="1"/>
</calcChain>
</file>

<file path=xl/sharedStrings.xml><?xml version="1.0" encoding="utf-8"?>
<sst xmlns="http://schemas.openxmlformats.org/spreadsheetml/2006/main" count="117" uniqueCount="34">
  <si>
    <t>HİZMET / MASRAF</t>
  </si>
  <si>
    <t>ASGARİ TUTAR</t>
  </si>
  <si>
    <t>ASGARİ ORAN</t>
  </si>
  <si>
    <t>AZAMİ TUTAR</t>
  </si>
  <si>
    <t>AZAMİ ORAN</t>
  </si>
  <si>
    <t>AÇIKLAMA</t>
  </si>
  <si>
    <t>Konut Kredileri</t>
  </si>
  <si>
    <t>Yıllık Maliyet Oranı</t>
  </si>
  <si>
    <t>100.000 TL ve 12 Ay vade için geçerli değer.</t>
  </si>
  <si>
    <t>100.000 TL ve 48 Ay vade için geçerli değer.</t>
  </si>
  <si>
    <t>100.000 TL ve 60 Ay vade için geçerli değer.</t>
  </si>
  <si>
    <t>100.000 TL ve 72 Ay vade için geçerli değer.</t>
  </si>
  <si>
    <t>100.000 TL ve 84 Ay vade için geçerli değer.</t>
  </si>
  <si>
    <t>Taşıt Kredileri</t>
  </si>
  <si>
    <t>İhtiyaç Kredileri</t>
  </si>
  <si>
    <t>20.000 TL ve 12 Ay vade için geçerli değer.</t>
  </si>
  <si>
    <t>20.000 TL ve 24 Ay vade için geçerli değer.</t>
  </si>
  <si>
    <t>20.000 TL ve 36 Ay vade için geçerli değer.</t>
  </si>
  <si>
    <t>20.000 TL ve 48 Ay vade için geçerli değer.</t>
  </si>
  <si>
    <t>10.000 TL ve 12 Ay vade için geçerli değer.</t>
  </si>
  <si>
    <t>10.000 TL ve 24 Ay vade için geçerli değer.</t>
  </si>
  <si>
    <t>10.000 TL ve 36 Ay vade için geçerli değer.</t>
  </si>
  <si>
    <t>100.000 TL ve 120 Ay vade için geçerli değer.</t>
  </si>
  <si>
    <t>Tüm vadelerde bildirilen konut finansmanı aylık ve yıllık maliyet oranı hesaplanırken; Ekspertiz ücreti değişken olduğu için  hesaplamalara dahil edilmemiş, "Diğer" İşlem grubu içerisinde bilgi verilmiştir. Ayrıca İpotek tesis ücreti hesaplamalara dahil edilmemiştir. İpotek tesis ücretiyle ilgili  "Diğer" İşlem grubu içerisinde bilgi verilmiştir.</t>
  </si>
  <si>
    <t>0.50%</t>
  </si>
  <si>
    <t>Vergili oran</t>
  </si>
  <si>
    <t xml:space="preserve">     Konut Kredileri</t>
  </si>
  <si>
    <t xml:space="preserve">          Kâr Oranı</t>
  </si>
  <si>
    <t xml:space="preserve">          Tahsis Ücreti</t>
  </si>
  <si>
    <t xml:space="preserve">          Aylık Maliyet Oranı</t>
  </si>
  <si>
    <t xml:space="preserve">          Yıllık Maliyet Oranı</t>
  </si>
  <si>
    <t xml:space="preserve">     Sıfır Km Araç Finansmanı</t>
  </si>
  <si>
    <t xml:space="preserve">     İkinci El Araç Finansmanı</t>
  </si>
  <si>
    <t xml:space="preserve">     İhtiyaç Kredileri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</si>
</sst>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theme="0"/>
      <name val="Calibri"/>
      <family val="2"/>
      <charset val="162"/>
      <scheme val="minor"/>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0" xfId="0" applyFill="1"/>
    <xf numFmtId="0" fontId="0" fillId="0" borderId="0" xfId="0" applyFill="1"/>
    <xf numFmtId="0" fontId="0" fillId="0" borderId="0" xfId="0" applyFill="1" applyAlignment="1">
      <alignment horizontal="left" vertical="center" wrapText="1"/>
    </xf>
    <xf numFmtId="0" fontId="0" fillId="0" borderId="0" xfId="0" applyFill="1"/>
    <xf numFmtId="9" fontId="0" fillId="0" borderId="0" xfId="0" applyNumberFormat="1" applyFill="1"/>
    <xf numFmtId="0" fontId="0" fillId="0" borderId="0" xfId="0" applyNumberFormat="1" applyFill="1"/>
    <xf numFmtId="10" fontId="0" fillId="0" borderId="0" xfId="0" applyNumberFormat="1" applyFill="1"/>
    <xf numFmtId="3" fontId="0" fillId="0" borderId="0" xfId="0" applyNumberFormat="1" applyFill="1"/>
    <xf numFmtId="0" fontId="2" fillId="0" borderId="0" xfId="0" applyFont="1" applyFill="1"/>
    <xf numFmtId="10" fontId="0" fillId="0" borderId="0" xfId="1" applyNumberFormat="1" applyFont="1" applyFill="1" applyAlignment="1">
      <alignment horizontal="left" vertical="center" wrapText="1"/>
    </xf>
    <xf numFmtId="0" fontId="0" fillId="0" borderId="1" xfId="0" applyFill="1" applyBorder="1" applyAlignment="1">
      <alignment horizontal="left" vertical="center" wrapText="1" indent="1"/>
    </xf>
    <xf numFmtId="0" fontId="0" fillId="0" borderId="1" xfId="0" applyFill="1" applyBorder="1" applyAlignment="1">
      <alignment horizontal="left" vertical="center" wrapText="1"/>
    </xf>
    <xf numFmtId="0" fontId="0" fillId="8" borderId="1" xfId="0" applyFill="1" applyBorder="1" applyAlignment="1">
      <alignment horizontal="left" vertical="center" wrapText="1" indent="1"/>
    </xf>
    <xf numFmtId="0" fontId="0" fillId="8" borderId="1" xfId="0" applyFill="1" applyBorder="1" applyAlignment="1">
      <alignment horizontal="left" vertical="center" wrapText="1"/>
    </xf>
    <xf numFmtId="0" fontId="3" fillId="4" borderId="1" xfId="0" applyFont="1" applyFill="1" applyBorder="1" applyAlignment="1">
      <alignment vertical="center" wrapText="1"/>
    </xf>
    <xf numFmtId="4" fontId="3" fillId="4" borderId="1" xfId="0" applyNumberFormat="1" applyFont="1" applyFill="1" applyBorder="1" applyAlignment="1">
      <alignment horizontal="center" vertical="center" wrapText="1"/>
    </xf>
    <xf numFmtId="10" fontId="0" fillId="5" borderId="1" xfId="1" applyNumberFormat="1" applyFont="1" applyFill="1" applyBorder="1" applyAlignment="1">
      <alignment horizontal="center" vertical="center" wrapText="1"/>
    </xf>
    <xf numFmtId="4" fontId="0" fillId="2" borderId="1" xfId="0" applyNumberFormat="1" applyFill="1" applyBorder="1" applyAlignment="1">
      <alignment horizontal="center" vertical="center" wrapText="1"/>
    </xf>
    <xf numFmtId="10" fontId="0" fillId="3" borderId="1" xfId="1" applyNumberFormat="1" applyFont="1" applyFill="1" applyBorder="1" applyAlignment="1">
      <alignment horizontal="center" vertical="center" wrapText="1"/>
    </xf>
    <xf numFmtId="4" fontId="0" fillId="2" borderId="0" xfId="0" applyNumberFormat="1" applyFill="1" applyAlignment="1">
      <alignment horizontal="center"/>
    </xf>
    <xf numFmtId="0" fontId="3" fillId="4" borderId="1" xfId="0" applyFont="1" applyFill="1" applyBorder="1" applyAlignment="1">
      <alignment horizontal="left" vertical="center" wrapText="1"/>
    </xf>
    <xf numFmtId="0" fontId="0" fillId="0" borderId="0" xfId="0" applyFill="1" applyAlignment="1">
      <alignment wrapText="1"/>
    </xf>
    <xf numFmtId="0" fontId="0" fillId="7" borderId="1" xfId="0" applyFill="1" applyBorder="1" applyAlignment="1">
      <alignment horizontal="left" vertical="center" wrapText="1"/>
    </xf>
    <xf numFmtId="0" fontId="2" fillId="6" borderId="1" xfId="0" applyFont="1" applyFill="1" applyBorder="1" applyAlignment="1">
      <alignment horizontal="left" vertical="center" wrapText="1"/>
    </xf>
    <xf numFmtId="0" fontId="0" fillId="0" borderId="1" xfId="0" applyFill="1" applyBorder="1"/>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H77"/>
  <sheetViews>
    <sheetView tabSelected="1" topLeftCell="A73" zoomScale="80" zoomScaleNormal="80" workbookViewId="0">
      <selection activeCell="EF25" sqref="EF25"/>
    </sheetView>
  </sheetViews>
  <sheetFormatPr defaultColWidth="62" defaultRowHeight="14.4" x14ac:dyDescent="0.3"/>
  <cols>
    <col min="1" max="1" width="25.44140625" style="1" customWidth="1"/>
    <col min="2" max="2" width="12.44140625" style="1" customWidth="1"/>
    <col min="3" max="3" width="9.33203125" style="1" customWidth="1"/>
    <col min="4" max="4" width="10.88671875" style="1" customWidth="1"/>
    <col min="5" max="5" width="14.109375" style="20" bestFit="1" customWidth="1"/>
    <col min="6" max="6" width="100.109375" style="1" customWidth="1"/>
    <col min="7" max="7" width="0" style="4" hidden="1" customWidth="1"/>
    <col min="8" max="8" width="0" style="2" hidden="1" customWidth="1"/>
    <col min="9" max="9" width="0" style="1" hidden="1" customWidth="1"/>
    <col min="10" max="10" width="0" style="2" hidden="1" customWidth="1"/>
    <col min="11" max="134" width="0" style="1" hidden="1" customWidth="1"/>
    <col min="135" max="16384" width="62" style="1"/>
  </cols>
  <sheetData>
    <row r="1" spans="1:91" s="22" customFormat="1" ht="28.8" x14ac:dyDescent="0.3">
      <c r="A1" s="21" t="s">
        <v>0</v>
      </c>
      <c r="B1" s="21" t="s">
        <v>1</v>
      </c>
      <c r="C1" s="21" t="s">
        <v>2</v>
      </c>
      <c r="D1" s="15" t="s">
        <v>3</v>
      </c>
      <c r="E1" s="16" t="s">
        <v>4</v>
      </c>
      <c r="F1" s="21" t="s">
        <v>5</v>
      </c>
      <c r="G1" s="3"/>
    </row>
    <row r="2" spans="1:91" x14ac:dyDescent="0.3">
      <c r="A2" s="24" t="s">
        <v>6</v>
      </c>
      <c r="B2" s="24"/>
      <c r="C2" s="24"/>
      <c r="D2" s="24"/>
      <c r="E2" s="24"/>
      <c r="F2" s="24"/>
      <c r="G2" s="3"/>
    </row>
    <row r="3" spans="1:91" x14ac:dyDescent="0.3">
      <c r="A3" s="23" t="s">
        <v>26</v>
      </c>
      <c r="B3" s="23"/>
      <c r="C3" s="23"/>
      <c r="D3" s="23"/>
      <c r="E3" s="23"/>
      <c r="F3" s="23"/>
      <c r="G3" s="3" t="s">
        <v>25</v>
      </c>
    </row>
    <row r="4" spans="1:91" x14ac:dyDescent="0.3">
      <c r="A4" s="13" t="s">
        <v>27</v>
      </c>
      <c r="B4" s="14"/>
      <c r="C4" s="14"/>
      <c r="D4" s="14"/>
      <c r="E4" s="17">
        <v>3.09E-2</v>
      </c>
      <c r="F4" s="14" t="s">
        <v>8</v>
      </c>
      <c r="G4" s="3"/>
      <c r="H4" s="8">
        <v>12</v>
      </c>
      <c r="I4" s="6">
        <v>100000</v>
      </c>
      <c r="J4" s="6">
        <v>-99500</v>
      </c>
      <c r="K4" s="9">
        <f t="shared" ref="K4:V4" si="0">($I$4*$E$4)/(1-(1/((1+$E$4)^$H$4)))</f>
        <v>10100.25748898325</v>
      </c>
      <c r="L4" s="9">
        <f t="shared" si="0"/>
        <v>10100.25748898325</v>
      </c>
      <c r="M4" s="9">
        <f t="shared" si="0"/>
        <v>10100.25748898325</v>
      </c>
      <c r="N4" s="9">
        <f t="shared" si="0"/>
        <v>10100.25748898325</v>
      </c>
      <c r="O4" s="9">
        <f t="shared" si="0"/>
        <v>10100.25748898325</v>
      </c>
      <c r="P4" s="9">
        <f t="shared" si="0"/>
        <v>10100.25748898325</v>
      </c>
      <c r="Q4" s="9">
        <f t="shared" si="0"/>
        <v>10100.25748898325</v>
      </c>
      <c r="R4" s="9">
        <f t="shared" si="0"/>
        <v>10100.25748898325</v>
      </c>
      <c r="S4" s="9">
        <f t="shared" si="0"/>
        <v>10100.25748898325</v>
      </c>
      <c r="T4" s="9">
        <f t="shared" si="0"/>
        <v>10100.25748898325</v>
      </c>
      <c r="U4" s="9">
        <f t="shared" si="0"/>
        <v>10100.25748898325</v>
      </c>
      <c r="V4" s="9">
        <f t="shared" si="0"/>
        <v>10100.25748898325</v>
      </c>
      <c r="W4" s="9"/>
    </row>
    <row r="5" spans="1:91" x14ac:dyDescent="0.3">
      <c r="A5" s="11" t="s">
        <v>28</v>
      </c>
      <c r="B5" s="12"/>
      <c r="C5" s="12"/>
      <c r="D5" s="12"/>
      <c r="E5" s="18" t="s">
        <v>24</v>
      </c>
      <c r="F5" s="12"/>
      <c r="G5" s="3"/>
      <c r="I5" s="6"/>
      <c r="J5" s="6"/>
      <c r="K5" s="9"/>
      <c r="L5" s="9"/>
      <c r="M5" s="9"/>
      <c r="N5" s="9"/>
      <c r="O5" s="9"/>
      <c r="P5" s="9"/>
      <c r="Q5" s="9"/>
      <c r="R5" s="9"/>
      <c r="S5" s="9"/>
      <c r="T5" s="9"/>
      <c r="U5" s="9"/>
      <c r="V5" s="9"/>
    </row>
    <row r="6" spans="1:91" x14ac:dyDescent="0.3">
      <c r="A6" s="11" t="s">
        <v>29</v>
      </c>
      <c r="B6" s="12"/>
      <c r="C6" s="12"/>
      <c r="D6" s="12"/>
      <c r="E6" s="19">
        <f>IRR(J4:V4)</f>
        <v>3.1742861560631441E-2</v>
      </c>
      <c r="F6" s="12"/>
      <c r="G6" s="3"/>
      <c r="J6" s="7"/>
      <c r="K6" s="5"/>
    </row>
    <row r="7" spans="1:91" x14ac:dyDescent="0.3">
      <c r="A7" s="11" t="s">
        <v>30</v>
      </c>
      <c r="B7" s="12"/>
      <c r="C7" s="12"/>
      <c r="D7" s="12"/>
      <c r="E7" s="19">
        <f>((1+E6)^$H$4)-1</f>
        <v>0.45498217588534207</v>
      </c>
      <c r="F7" s="12"/>
      <c r="G7" s="3"/>
      <c r="J7" s="7"/>
    </row>
    <row r="8" spans="1:91" x14ac:dyDescent="0.3">
      <c r="A8" s="13" t="s">
        <v>27</v>
      </c>
      <c r="B8" s="14"/>
      <c r="C8" s="14"/>
      <c r="D8" s="14"/>
      <c r="E8" s="17">
        <v>3.09E-2</v>
      </c>
      <c r="F8" s="14" t="s">
        <v>9</v>
      </c>
      <c r="G8" s="3"/>
      <c r="H8" s="2">
        <v>48</v>
      </c>
      <c r="I8" s="6">
        <v>100000</v>
      </c>
      <c r="J8" s="6">
        <v>-99500</v>
      </c>
      <c r="K8" s="9">
        <f t="shared" ref="K8:BF8" si="1">($I$4*$E$8)/(1-(1/((1+$E$8)^$H$8)))</f>
        <v>4023.7681226919008</v>
      </c>
      <c r="L8" s="9">
        <f t="shared" si="1"/>
        <v>4023.7681226919008</v>
      </c>
      <c r="M8" s="9">
        <f t="shared" si="1"/>
        <v>4023.7681226919008</v>
      </c>
      <c r="N8" s="9">
        <f t="shared" si="1"/>
        <v>4023.7681226919008</v>
      </c>
      <c r="O8" s="9">
        <f t="shared" si="1"/>
        <v>4023.7681226919008</v>
      </c>
      <c r="P8" s="9">
        <f t="shared" si="1"/>
        <v>4023.7681226919008</v>
      </c>
      <c r="Q8" s="9">
        <f t="shared" si="1"/>
        <v>4023.7681226919008</v>
      </c>
      <c r="R8" s="9">
        <f t="shared" si="1"/>
        <v>4023.7681226919008</v>
      </c>
      <c r="S8" s="9">
        <f t="shared" si="1"/>
        <v>4023.7681226919008</v>
      </c>
      <c r="T8" s="9">
        <f t="shared" si="1"/>
        <v>4023.7681226919008</v>
      </c>
      <c r="U8" s="9">
        <f t="shared" si="1"/>
        <v>4023.7681226919008</v>
      </c>
      <c r="V8" s="9">
        <f t="shared" si="1"/>
        <v>4023.7681226919008</v>
      </c>
      <c r="W8" s="9">
        <f t="shared" si="1"/>
        <v>4023.7681226919008</v>
      </c>
      <c r="X8" s="9">
        <f t="shared" si="1"/>
        <v>4023.7681226919008</v>
      </c>
      <c r="Y8" s="9">
        <f t="shared" si="1"/>
        <v>4023.7681226919008</v>
      </c>
      <c r="Z8" s="9">
        <f t="shared" si="1"/>
        <v>4023.7681226919008</v>
      </c>
      <c r="AA8" s="9">
        <f t="shared" si="1"/>
        <v>4023.7681226919008</v>
      </c>
      <c r="AB8" s="9">
        <f t="shared" si="1"/>
        <v>4023.7681226919008</v>
      </c>
      <c r="AC8" s="9">
        <f t="shared" si="1"/>
        <v>4023.7681226919008</v>
      </c>
      <c r="AD8" s="9">
        <f t="shared" si="1"/>
        <v>4023.7681226919008</v>
      </c>
      <c r="AE8" s="9">
        <f t="shared" si="1"/>
        <v>4023.7681226919008</v>
      </c>
      <c r="AF8" s="9">
        <f t="shared" si="1"/>
        <v>4023.7681226919008</v>
      </c>
      <c r="AG8" s="9">
        <f t="shared" si="1"/>
        <v>4023.7681226919008</v>
      </c>
      <c r="AH8" s="9">
        <f t="shared" si="1"/>
        <v>4023.7681226919008</v>
      </c>
      <c r="AI8" s="9">
        <f t="shared" si="1"/>
        <v>4023.7681226919008</v>
      </c>
      <c r="AJ8" s="9">
        <f t="shared" si="1"/>
        <v>4023.7681226919008</v>
      </c>
      <c r="AK8" s="9">
        <f t="shared" si="1"/>
        <v>4023.7681226919008</v>
      </c>
      <c r="AL8" s="9">
        <f t="shared" si="1"/>
        <v>4023.7681226919008</v>
      </c>
      <c r="AM8" s="9">
        <f t="shared" si="1"/>
        <v>4023.7681226919008</v>
      </c>
      <c r="AN8" s="9">
        <f t="shared" si="1"/>
        <v>4023.7681226919008</v>
      </c>
      <c r="AO8" s="9">
        <f t="shared" si="1"/>
        <v>4023.7681226919008</v>
      </c>
      <c r="AP8" s="9">
        <f t="shared" si="1"/>
        <v>4023.7681226919008</v>
      </c>
      <c r="AQ8" s="9">
        <f t="shared" si="1"/>
        <v>4023.7681226919008</v>
      </c>
      <c r="AR8" s="9">
        <f t="shared" si="1"/>
        <v>4023.7681226919008</v>
      </c>
      <c r="AS8" s="9">
        <f t="shared" si="1"/>
        <v>4023.7681226919008</v>
      </c>
      <c r="AT8" s="9">
        <f t="shared" si="1"/>
        <v>4023.7681226919008</v>
      </c>
      <c r="AU8" s="9">
        <f t="shared" si="1"/>
        <v>4023.7681226919008</v>
      </c>
      <c r="AV8" s="9">
        <f t="shared" si="1"/>
        <v>4023.7681226919008</v>
      </c>
      <c r="AW8" s="9">
        <f t="shared" si="1"/>
        <v>4023.7681226919008</v>
      </c>
      <c r="AX8" s="9">
        <f t="shared" si="1"/>
        <v>4023.7681226919008</v>
      </c>
      <c r="AY8" s="9">
        <f t="shared" si="1"/>
        <v>4023.7681226919008</v>
      </c>
      <c r="AZ8" s="9">
        <f t="shared" si="1"/>
        <v>4023.7681226919008</v>
      </c>
      <c r="BA8" s="9">
        <f t="shared" si="1"/>
        <v>4023.7681226919008</v>
      </c>
      <c r="BB8" s="9">
        <f t="shared" si="1"/>
        <v>4023.7681226919008</v>
      </c>
      <c r="BC8" s="9">
        <f t="shared" si="1"/>
        <v>4023.7681226919008</v>
      </c>
      <c r="BD8" s="9">
        <f t="shared" si="1"/>
        <v>4023.7681226919008</v>
      </c>
      <c r="BE8" s="9">
        <f t="shared" si="1"/>
        <v>4023.7681226919008</v>
      </c>
      <c r="BF8" s="9">
        <f t="shared" si="1"/>
        <v>4023.7681226919008</v>
      </c>
      <c r="BG8" s="9"/>
      <c r="BH8" s="9"/>
      <c r="BI8" s="9"/>
    </row>
    <row r="9" spans="1:91" x14ac:dyDescent="0.3">
      <c r="A9" s="11" t="s">
        <v>28</v>
      </c>
      <c r="B9" s="12"/>
      <c r="C9" s="12"/>
      <c r="D9" s="12"/>
      <c r="E9" s="18" t="s">
        <v>24</v>
      </c>
      <c r="F9" s="12"/>
      <c r="G9" s="3"/>
    </row>
    <row r="10" spans="1:91" x14ac:dyDescent="0.3">
      <c r="A10" s="11" t="s">
        <v>29</v>
      </c>
      <c r="B10" s="12"/>
      <c r="C10" s="12"/>
      <c r="D10" s="12"/>
      <c r="E10" s="19">
        <f>IRR(J8:BF8)</f>
        <v>3.1174399064191061E-2</v>
      </c>
      <c r="F10" s="12"/>
      <c r="G10" s="3"/>
    </row>
    <row r="11" spans="1:91" x14ac:dyDescent="0.3">
      <c r="A11" s="11" t="s">
        <v>30</v>
      </c>
      <c r="B11" s="12"/>
      <c r="C11" s="12"/>
      <c r="D11" s="12"/>
      <c r="E11" s="19">
        <f>((1+E10)^$H$4)-1</f>
        <v>0.44539140265088739</v>
      </c>
      <c r="F11" s="12"/>
      <c r="G11" s="3"/>
    </row>
    <row r="12" spans="1:91" x14ac:dyDescent="0.3">
      <c r="A12" s="13" t="s">
        <v>27</v>
      </c>
      <c r="B12" s="14"/>
      <c r="C12" s="14"/>
      <c r="D12" s="14"/>
      <c r="E12" s="17">
        <v>3.09E-2</v>
      </c>
      <c r="F12" s="14" t="s">
        <v>10</v>
      </c>
      <c r="G12" s="3"/>
      <c r="H12" s="2">
        <v>60</v>
      </c>
      <c r="I12" s="6">
        <v>100000</v>
      </c>
      <c r="J12" s="6">
        <v>-99500</v>
      </c>
      <c r="K12" s="9">
        <f t="shared" ref="K12:AP12" si="2">($I$4*$E12)/(1-(1/((1+$E12)^$H12)))</f>
        <v>3683.2517474083461</v>
      </c>
      <c r="L12" s="9">
        <f t="shared" si="2"/>
        <v>3683.2517474083461</v>
      </c>
      <c r="M12" s="9">
        <f t="shared" si="2"/>
        <v>3683.2517474083461</v>
      </c>
      <c r="N12" s="9">
        <f t="shared" si="2"/>
        <v>3683.2517474083461</v>
      </c>
      <c r="O12" s="9">
        <f t="shared" si="2"/>
        <v>3683.2517474083461</v>
      </c>
      <c r="P12" s="9">
        <f t="shared" si="2"/>
        <v>3683.2517474083461</v>
      </c>
      <c r="Q12" s="9">
        <f t="shared" si="2"/>
        <v>3683.2517474083461</v>
      </c>
      <c r="R12" s="9">
        <f t="shared" si="2"/>
        <v>3683.2517474083461</v>
      </c>
      <c r="S12" s="9">
        <f t="shared" si="2"/>
        <v>3683.2517474083461</v>
      </c>
      <c r="T12" s="9">
        <f t="shared" si="2"/>
        <v>3683.2517474083461</v>
      </c>
      <c r="U12" s="9">
        <f t="shared" si="2"/>
        <v>3683.2517474083461</v>
      </c>
      <c r="V12" s="9">
        <f t="shared" si="2"/>
        <v>3683.2517474083461</v>
      </c>
      <c r="W12" s="9">
        <f t="shared" si="2"/>
        <v>3683.2517474083461</v>
      </c>
      <c r="X12" s="9">
        <f t="shared" si="2"/>
        <v>3683.2517474083461</v>
      </c>
      <c r="Y12" s="9">
        <f t="shared" si="2"/>
        <v>3683.2517474083461</v>
      </c>
      <c r="Z12" s="9">
        <f t="shared" si="2"/>
        <v>3683.2517474083461</v>
      </c>
      <c r="AA12" s="9">
        <f t="shared" si="2"/>
        <v>3683.2517474083461</v>
      </c>
      <c r="AB12" s="9">
        <f t="shared" si="2"/>
        <v>3683.2517474083461</v>
      </c>
      <c r="AC12" s="9">
        <f t="shared" si="2"/>
        <v>3683.2517474083461</v>
      </c>
      <c r="AD12" s="9">
        <f t="shared" si="2"/>
        <v>3683.2517474083461</v>
      </c>
      <c r="AE12" s="9">
        <f t="shared" si="2"/>
        <v>3683.2517474083461</v>
      </c>
      <c r="AF12" s="9">
        <f t="shared" si="2"/>
        <v>3683.2517474083461</v>
      </c>
      <c r="AG12" s="9">
        <f t="shared" si="2"/>
        <v>3683.2517474083461</v>
      </c>
      <c r="AH12" s="9">
        <f t="shared" si="2"/>
        <v>3683.2517474083461</v>
      </c>
      <c r="AI12" s="9">
        <f t="shared" si="2"/>
        <v>3683.2517474083461</v>
      </c>
      <c r="AJ12" s="9">
        <f t="shared" si="2"/>
        <v>3683.2517474083461</v>
      </c>
      <c r="AK12" s="9">
        <f t="shared" si="2"/>
        <v>3683.2517474083461</v>
      </c>
      <c r="AL12" s="9">
        <f t="shared" si="2"/>
        <v>3683.2517474083461</v>
      </c>
      <c r="AM12" s="9">
        <f t="shared" si="2"/>
        <v>3683.2517474083461</v>
      </c>
      <c r="AN12" s="9">
        <f t="shared" si="2"/>
        <v>3683.2517474083461</v>
      </c>
      <c r="AO12" s="9">
        <f t="shared" si="2"/>
        <v>3683.2517474083461</v>
      </c>
      <c r="AP12" s="9">
        <f t="shared" si="2"/>
        <v>3683.2517474083461</v>
      </c>
      <c r="AQ12" s="9">
        <f t="shared" ref="AQ12:BR12" si="3">($I$4*$E12)/(1-(1/((1+$E12)^$H12)))</f>
        <v>3683.2517474083461</v>
      </c>
      <c r="AR12" s="9">
        <f t="shared" si="3"/>
        <v>3683.2517474083461</v>
      </c>
      <c r="AS12" s="9">
        <f t="shared" si="3"/>
        <v>3683.2517474083461</v>
      </c>
      <c r="AT12" s="9">
        <f t="shared" si="3"/>
        <v>3683.2517474083461</v>
      </c>
      <c r="AU12" s="9">
        <f t="shared" si="3"/>
        <v>3683.2517474083461</v>
      </c>
      <c r="AV12" s="9">
        <f t="shared" si="3"/>
        <v>3683.2517474083461</v>
      </c>
      <c r="AW12" s="9">
        <f t="shared" si="3"/>
        <v>3683.2517474083461</v>
      </c>
      <c r="AX12" s="9">
        <f t="shared" si="3"/>
        <v>3683.2517474083461</v>
      </c>
      <c r="AY12" s="9">
        <f t="shared" si="3"/>
        <v>3683.2517474083461</v>
      </c>
      <c r="AZ12" s="9">
        <f t="shared" si="3"/>
        <v>3683.2517474083461</v>
      </c>
      <c r="BA12" s="9">
        <f t="shared" si="3"/>
        <v>3683.2517474083461</v>
      </c>
      <c r="BB12" s="9">
        <f t="shared" si="3"/>
        <v>3683.2517474083461</v>
      </c>
      <c r="BC12" s="9">
        <f t="shared" si="3"/>
        <v>3683.2517474083461</v>
      </c>
      <c r="BD12" s="9">
        <f t="shared" si="3"/>
        <v>3683.2517474083461</v>
      </c>
      <c r="BE12" s="9">
        <f t="shared" si="3"/>
        <v>3683.2517474083461</v>
      </c>
      <c r="BF12" s="9">
        <f t="shared" si="3"/>
        <v>3683.2517474083461</v>
      </c>
      <c r="BG12" s="9">
        <f t="shared" si="3"/>
        <v>3683.2517474083461</v>
      </c>
      <c r="BH12" s="9">
        <f t="shared" si="3"/>
        <v>3683.2517474083461</v>
      </c>
      <c r="BI12" s="9">
        <f t="shared" si="3"/>
        <v>3683.2517474083461</v>
      </c>
      <c r="BJ12" s="9">
        <f t="shared" si="3"/>
        <v>3683.2517474083461</v>
      </c>
      <c r="BK12" s="9">
        <f t="shared" si="3"/>
        <v>3683.2517474083461</v>
      </c>
      <c r="BL12" s="9">
        <f t="shared" si="3"/>
        <v>3683.2517474083461</v>
      </c>
      <c r="BM12" s="9">
        <f t="shared" si="3"/>
        <v>3683.2517474083461</v>
      </c>
      <c r="BN12" s="9">
        <f t="shared" si="3"/>
        <v>3683.2517474083461</v>
      </c>
      <c r="BO12" s="9">
        <f t="shared" si="3"/>
        <v>3683.2517474083461</v>
      </c>
      <c r="BP12" s="9">
        <f t="shared" si="3"/>
        <v>3683.2517474083461</v>
      </c>
      <c r="BQ12" s="9">
        <f t="shared" si="3"/>
        <v>3683.2517474083461</v>
      </c>
      <c r="BR12" s="9">
        <f t="shared" si="3"/>
        <v>3683.2517474083461</v>
      </c>
      <c r="BS12" s="9"/>
      <c r="BT12" s="9"/>
      <c r="BU12" s="9"/>
      <c r="BV12" s="9"/>
      <c r="BW12" s="9"/>
      <c r="BX12" s="9"/>
      <c r="BY12" s="9"/>
      <c r="BZ12" s="9"/>
      <c r="CA12" s="9"/>
      <c r="CB12" s="9"/>
      <c r="CC12" s="9"/>
      <c r="CD12" s="9"/>
      <c r="CE12" s="9"/>
      <c r="CF12" s="9"/>
      <c r="CG12" s="9"/>
      <c r="CH12" s="9"/>
      <c r="CI12" s="9"/>
      <c r="CJ12" s="9"/>
      <c r="CK12" s="9"/>
      <c r="CL12" s="9"/>
      <c r="CM12" s="9"/>
    </row>
    <row r="13" spans="1:91" x14ac:dyDescent="0.3">
      <c r="A13" s="11" t="s">
        <v>28</v>
      </c>
      <c r="B13" s="12"/>
      <c r="C13" s="12"/>
      <c r="D13" s="12"/>
      <c r="E13" s="18" t="s">
        <v>24</v>
      </c>
      <c r="F13" s="12"/>
      <c r="G13" s="3"/>
    </row>
    <row r="14" spans="1:91" x14ac:dyDescent="0.3">
      <c r="A14" s="11" t="s">
        <v>29</v>
      </c>
      <c r="B14" s="12"/>
      <c r="C14" s="12"/>
      <c r="D14" s="12"/>
      <c r="E14" s="19">
        <f>IRR(J12:BR12)</f>
        <v>3.1136917071685977E-2</v>
      </c>
      <c r="F14" s="12"/>
      <c r="G14" s="3"/>
    </row>
    <row r="15" spans="1:91" x14ac:dyDescent="0.3">
      <c r="A15" s="11" t="s">
        <v>30</v>
      </c>
      <c r="B15" s="12"/>
      <c r="C15" s="12"/>
      <c r="D15" s="12"/>
      <c r="E15" s="19">
        <f>((1+E14)^$H$4)-1</f>
        <v>0.44476106907866386</v>
      </c>
      <c r="F15" s="12"/>
      <c r="G15" s="3"/>
    </row>
    <row r="16" spans="1:91" x14ac:dyDescent="0.3">
      <c r="A16" s="13" t="s">
        <v>27</v>
      </c>
      <c r="B16" s="14"/>
      <c r="C16" s="14"/>
      <c r="D16" s="14"/>
      <c r="E16" s="17">
        <v>3.09E-2</v>
      </c>
      <c r="F16" s="14" t="s">
        <v>11</v>
      </c>
      <c r="G16" s="3"/>
      <c r="H16" s="2">
        <v>72</v>
      </c>
      <c r="I16" s="6">
        <v>100000</v>
      </c>
      <c r="J16" s="6">
        <v>-99500</v>
      </c>
      <c r="K16" s="9">
        <f t="shared" ref="K16:AP16" si="4">($I$4*$E16)/(1-(1/((1+$E16)^$H16)))</f>
        <v>3478.9132569286594</v>
      </c>
      <c r="L16" s="9">
        <f t="shared" si="4"/>
        <v>3478.9132569286594</v>
      </c>
      <c r="M16" s="9">
        <f t="shared" si="4"/>
        <v>3478.9132569286594</v>
      </c>
      <c r="N16" s="9">
        <f t="shared" si="4"/>
        <v>3478.9132569286594</v>
      </c>
      <c r="O16" s="9">
        <f t="shared" si="4"/>
        <v>3478.9132569286594</v>
      </c>
      <c r="P16" s="9">
        <f t="shared" si="4"/>
        <v>3478.9132569286594</v>
      </c>
      <c r="Q16" s="9">
        <f t="shared" si="4"/>
        <v>3478.9132569286594</v>
      </c>
      <c r="R16" s="9">
        <f t="shared" si="4"/>
        <v>3478.9132569286594</v>
      </c>
      <c r="S16" s="9">
        <f t="shared" si="4"/>
        <v>3478.9132569286594</v>
      </c>
      <c r="T16" s="9">
        <f t="shared" si="4"/>
        <v>3478.9132569286594</v>
      </c>
      <c r="U16" s="9">
        <f t="shared" si="4"/>
        <v>3478.9132569286594</v>
      </c>
      <c r="V16" s="9">
        <f t="shared" si="4"/>
        <v>3478.9132569286594</v>
      </c>
      <c r="W16" s="9">
        <f t="shared" si="4"/>
        <v>3478.9132569286594</v>
      </c>
      <c r="X16" s="9">
        <f t="shared" si="4"/>
        <v>3478.9132569286594</v>
      </c>
      <c r="Y16" s="9">
        <f t="shared" si="4"/>
        <v>3478.9132569286594</v>
      </c>
      <c r="Z16" s="9">
        <f t="shared" si="4"/>
        <v>3478.9132569286594</v>
      </c>
      <c r="AA16" s="9">
        <f t="shared" si="4"/>
        <v>3478.9132569286594</v>
      </c>
      <c r="AB16" s="9">
        <f t="shared" si="4"/>
        <v>3478.9132569286594</v>
      </c>
      <c r="AC16" s="9">
        <f t="shared" si="4"/>
        <v>3478.9132569286594</v>
      </c>
      <c r="AD16" s="9">
        <f t="shared" si="4"/>
        <v>3478.9132569286594</v>
      </c>
      <c r="AE16" s="9">
        <f t="shared" si="4"/>
        <v>3478.9132569286594</v>
      </c>
      <c r="AF16" s="9">
        <f t="shared" si="4"/>
        <v>3478.9132569286594</v>
      </c>
      <c r="AG16" s="9">
        <f t="shared" si="4"/>
        <v>3478.9132569286594</v>
      </c>
      <c r="AH16" s="9">
        <f t="shared" si="4"/>
        <v>3478.9132569286594</v>
      </c>
      <c r="AI16" s="9">
        <f t="shared" si="4"/>
        <v>3478.9132569286594</v>
      </c>
      <c r="AJ16" s="9">
        <f t="shared" si="4"/>
        <v>3478.9132569286594</v>
      </c>
      <c r="AK16" s="9">
        <f t="shared" si="4"/>
        <v>3478.9132569286594</v>
      </c>
      <c r="AL16" s="9">
        <f t="shared" si="4"/>
        <v>3478.9132569286594</v>
      </c>
      <c r="AM16" s="9">
        <f t="shared" si="4"/>
        <v>3478.9132569286594</v>
      </c>
      <c r="AN16" s="9">
        <f t="shared" si="4"/>
        <v>3478.9132569286594</v>
      </c>
      <c r="AO16" s="9">
        <f t="shared" si="4"/>
        <v>3478.9132569286594</v>
      </c>
      <c r="AP16" s="9">
        <f t="shared" si="4"/>
        <v>3478.9132569286594</v>
      </c>
      <c r="AQ16" s="9">
        <f t="shared" ref="AQ16:BV16" si="5">($I$4*$E16)/(1-(1/((1+$E16)^$H16)))</f>
        <v>3478.9132569286594</v>
      </c>
      <c r="AR16" s="9">
        <f t="shared" si="5"/>
        <v>3478.9132569286594</v>
      </c>
      <c r="AS16" s="9">
        <f t="shared" si="5"/>
        <v>3478.9132569286594</v>
      </c>
      <c r="AT16" s="9">
        <f t="shared" si="5"/>
        <v>3478.9132569286594</v>
      </c>
      <c r="AU16" s="9">
        <f t="shared" si="5"/>
        <v>3478.9132569286594</v>
      </c>
      <c r="AV16" s="9">
        <f t="shared" si="5"/>
        <v>3478.9132569286594</v>
      </c>
      <c r="AW16" s="9">
        <f t="shared" si="5"/>
        <v>3478.9132569286594</v>
      </c>
      <c r="AX16" s="9">
        <f t="shared" si="5"/>
        <v>3478.9132569286594</v>
      </c>
      <c r="AY16" s="9">
        <f t="shared" si="5"/>
        <v>3478.9132569286594</v>
      </c>
      <c r="AZ16" s="9">
        <f t="shared" si="5"/>
        <v>3478.9132569286594</v>
      </c>
      <c r="BA16" s="9">
        <f t="shared" si="5"/>
        <v>3478.9132569286594</v>
      </c>
      <c r="BB16" s="9">
        <f t="shared" si="5"/>
        <v>3478.9132569286594</v>
      </c>
      <c r="BC16" s="9">
        <f t="shared" si="5"/>
        <v>3478.9132569286594</v>
      </c>
      <c r="BD16" s="9">
        <f t="shared" si="5"/>
        <v>3478.9132569286594</v>
      </c>
      <c r="BE16" s="9">
        <f t="shared" si="5"/>
        <v>3478.9132569286594</v>
      </c>
      <c r="BF16" s="9">
        <f t="shared" si="5"/>
        <v>3478.9132569286594</v>
      </c>
      <c r="BG16" s="9">
        <f t="shared" si="5"/>
        <v>3478.9132569286594</v>
      </c>
      <c r="BH16" s="9">
        <f t="shared" si="5"/>
        <v>3478.9132569286594</v>
      </c>
      <c r="BI16" s="9">
        <f t="shared" si="5"/>
        <v>3478.9132569286594</v>
      </c>
      <c r="BJ16" s="9">
        <f t="shared" si="5"/>
        <v>3478.9132569286594</v>
      </c>
      <c r="BK16" s="9">
        <f t="shared" si="5"/>
        <v>3478.9132569286594</v>
      </c>
      <c r="BL16" s="9">
        <f t="shared" si="5"/>
        <v>3478.9132569286594</v>
      </c>
      <c r="BM16" s="9">
        <f t="shared" si="5"/>
        <v>3478.9132569286594</v>
      </c>
      <c r="BN16" s="9">
        <f t="shared" si="5"/>
        <v>3478.9132569286594</v>
      </c>
      <c r="BO16" s="9">
        <f t="shared" si="5"/>
        <v>3478.9132569286594</v>
      </c>
      <c r="BP16" s="9">
        <f t="shared" si="5"/>
        <v>3478.9132569286594</v>
      </c>
      <c r="BQ16" s="9">
        <f t="shared" si="5"/>
        <v>3478.9132569286594</v>
      </c>
      <c r="BR16" s="9">
        <f t="shared" si="5"/>
        <v>3478.9132569286594</v>
      </c>
      <c r="BS16" s="9">
        <f t="shared" si="5"/>
        <v>3478.9132569286594</v>
      </c>
      <c r="BT16" s="9">
        <f t="shared" si="5"/>
        <v>3478.9132569286594</v>
      </c>
      <c r="BU16" s="9">
        <f t="shared" si="5"/>
        <v>3478.9132569286594</v>
      </c>
      <c r="BV16" s="9">
        <f t="shared" si="5"/>
        <v>3478.9132569286594</v>
      </c>
      <c r="BW16" s="9">
        <f t="shared" ref="BW16:CD16" si="6">($I$4*$E16)/(1-(1/((1+$E16)^$H16)))</f>
        <v>3478.9132569286594</v>
      </c>
      <c r="BX16" s="9">
        <f t="shared" si="6"/>
        <v>3478.9132569286594</v>
      </c>
      <c r="BY16" s="9">
        <f t="shared" si="6"/>
        <v>3478.9132569286594</v>
      </c>
      <c r="BZ16" s="9">
        <f t="shared" si="6"/>
        <v>3478.9132569286594</v>
      </c>
      <c r="CA16" s="9">
        <f t="shared" si="6"/>
        <v>3478.9132569286594</v>
      </c>
      <c r="CB16" s="9">
        <f t="shared" si="6"/>
        <v>3478.9132569286594</v>
      </c>
      <c r="CC16" s="9">
        <f t="shared" si="6"/>
        <v>3478.9132569286594</v>
      </c>
      <c r="CD16" s="9">
        <f t="shared" si="6"/>
        <v>3478.9132569286594</v>
      </c>
    </row>
    <row r="17" spans="1:138" x14ac:dyDescent="0.3">
      <c r="A17" s="11" t="s">
        <v>28</v>
      </c>
      <c r="B17" s="12"/>
      <c r="C17" s="12"/>
      <c r="D17" s="12"/>
      <c r="E17" s="18" t="s">
        <v>24</v>
      </c>
      <c r="F17" s="12"/>
      <c r="G17" s="3"/>
    </row>
    <row r="18" spans="1:138" x14ac:dyDescent="0.3">
      <c r="A18" s="11" t="s">
        <v>29</v>
      </c>
      <c r="B18" s="12"/>
      <c r="C18" s="12"/>
      <c r="D18" s="12"/>
      <c r="E18" s="19">
        <f>IRR(J16:CD16)</f>
        <v>3.1112981968427489E-2</v>
      </c>
      <c r="F18" s="12"/>
      <c r="G18" s="3"/>
    </row>
    <row r="19" spans="1:138" x14ac:dyDescent="0.3">
      <c r="A19" s="11" t="s">
        <v>30</v>
      </c>
      <c r="B19" s="12"/>
      <c r="C19" s="12"/>
      <c r="D19" s="12"/>
      <c r="E19" s="19">
        <f>((1+E18)^$H$4)-1</f>
        <v>0.44435868498799835</v>
      </c>
      <c r="F19" s="12"/>
      <c r="G19" s="3"/>
    </row>
    <row r="20" spans="1:138" x14ac:dyDescent="0.3">
      <c r="A20" s="13" t="s">
        <v>27</v>
      </c>
      <c r="B20" s="14"/>
      <c r="C20" s="14"/>
      <c r="D20" s="14"/>
      <c r="E20" s="17">
        <v>3.09E-2</v>
      </c>
      <c r="F20" s="14" t="s">
        <v>12</v>
      </c>
      <c r="G20" s="3"/>
      <c r="H20" s="2">
        <v>84</v>
      </c>
      <c r="I20" s="6">
        <v>100000</v>
      </c>
      <c r="J20" s="6">
        <v>-99500</v>
      </c>
      <c r="K20" s="9">
        <f t="shared" ref="K20:AP20" si="7">($I$4*$E20)/(1-(1/((1+$E20)^$H20)))</f>
        <v>3349.9235094930259</v>
      </c>
      <c r="L20" s="9">
        <f t="shared" si="7"/>
        <v>3349.9235094930259</v>
      </c>
      <c r="M20" s="9">
        <f t="shared" si="7"/>
        <v>3349.9235094930259</v>
      </c>
      <c r="N20" s="9">
        <f t="shared" si="7"/>
        <v>3349.9235094930259</v>
      </c>
      <c r="O20" s="9">
        <f t="shared" si="7"/>
        <v>3349.9235094930259</v>
      </c>
      <c r="P20" s="9">
        <f t="shared" si="7"/>
        <v>3349.9235094930259</v>
      </c>
      <c r="Q20" s="9">
        <f t="shared" si="7"/>
        <v>3349.9235094930259</v>
      </c>
      <c r="R20" s="9">
        <f t="shared" si="7"/>
        <v>3349.9235094930259</v>
      </c>
      <c r="S20" s="9">
        <f t="shared" si="7"/>
        <v>3349.9235094930259</v>
      </c>
      <c r="T20" s="9">
        <f t="shared" si="7"/>
        <v>3349.9235094930259</v>
      </c>
      <c r="U20" s="9">
        <f t="shared" si="7"/>
        <v>3349.9235094930259</v>
      </c>
      <c r="V20" s="9">
        <f t="shared" si="7"/>
        <v>3349.9235094930259</v>
      </c>
      <c r="W20" s="9">
        <f t="shared" si="7"/>
        <v>3349.9235094930259</v>
      </c>
      <c r="X20" s="9">
        <f t="shared" si="7"/>
        <v>3349.9235094930259</v>
      </c>
      <c r="Y20" s="9">
        <f t="shared" si="7"/>
        <v>3349.9235094930259</v>
      </c>
      <c r="Z20" s="9">
        <f t="shared" si="7"/>
        <v>3349.9235094930259</v>
      </c>
      <c r="AA20" s="9">
        <f t="shared" si="7"/>
        <v>3349.9235094930259</v>
      </c>
      <c r="AB20" s="9">
        <f t="shared" si="7"/>
        <v>3349.9235094930259</v>
      </c>
      <c r="AC20" s="9">
        <f t="shared" si="7"/>
        <v>3349.9235094930259</v>
      </c>
      <c r="AD20" s="9">
        <f t="shared" si="7"/>
        <v>3349.9235094930259</v>
      </c>
      <c r="AE20" s="9">
        <f t="shared" si="7"/>
        <v>3349.9235094930259</v>
      </c>
      <c r="AF20" s="9">
        <f t="shared" si="7"/>
        <v>3349.9235094930259</v>
      </c>
      <c r="AG20" s="9">
        <f t="shared" si="7"/>
        <v>3349.9235094930259</v>
      </c>
      <c r="AH20" s="9">
        <f t="shared" si="7"/>
        <v>3349.9235094930259</v>
      </c>
      <c r="AI20" s="9">
        <f t="shared" si="7"/>
        <v>3349.9235094930259</v>
      </c>
      <c r="AJ20" s="9">
        <f t="shared" si="7"/>
        <v>3349.9235094930259</v>
      </c>
      <c r="AK20" s="9">
        <f t="shared" si="7"/>
        <v>3349.9235094930259</v>
      </c>
      <c r="AL20" s="9">
        <f t="shared" si="7"/>
        <v>3349.9235094930259</v>
      </c>
      <c r="AM20" s="9">
        <f t="shared" si="7"/>
        <v>3349.9235094930259</v>
      </c>
      <c r="AN20" s="9">
        <f t="shared" si="7"/>
        <v>3349.9235094930259</v>
      </c>
      <c r="AO20" s="9">
        <f t="shared" si="7"/>
        <v>3349.9235094930259</v>
      </c>
      <c r="AP20" s="9">
        <f t="shared" si="7"/>
        <v>3349.9235094930259</v>
      </c>
      <c r="AQ20" s="9">
        <f t="shared" ref="AQ20:BV20" si="8">($I$4*$E20)/(1-(1/((1+$E20)^$H20)))</f>
        <v>3349.9235094930259</v>
      </c>
      <c r="AR20" s="9">
        <f t="shared" si="8"/>
        <v>3349.9235094930259</v>
      </c>
      <c r="AS20" s="9">
        <f t="shared" si="8"/>
        <v>3349.9235094930259</v>
      </c>
      <c r="AT20" s="9">
        <f t="shared" si="8"/>
        <v>3349.9235094930259</v>
      </c>
      <c r="AU20" s="9">
        <f t="shared" si="8"/>
        <v>3349.9235094930259</v>
      </c>
      <c r="AV20" s="9">
        <f t="shared" si="8"/>
        <v>3349.9235094930259</v>
      </c>
      <c r="AW20" s="9">
        <f t="shared" si="8"/>
        <v>3349.9235094930259</v>
      </c>
      <c r="AX20" s="9">
        <f t="shared" si="8"/>
        <v>3349.9235094930259</v>
      </c>
      <c r="AY20" s="9">
        <f t="shared" si="8"/>
        <v>3349.9235094930259</v>
      </c>
      <c r="AZ20" s="9">
        <f t="shared" si="8"/>
        <v>3349.9235094930259</v>
      </c>
      <c r="BA20" s="9">
        <f t="shared" si="8"/>
        <v>3349.9235094930259</v>
      </c>
      <c r="BB20" s="9">
        <f t="shared" si="8"/>
        <v>3349.9235094930259</v>
      </c>
      <c r="BC20" s="9">
        <f t="shared" si="8"/>
        <v>3349.9235094930259</v>
      </c>
      <c r="BD20" s="9">
        <f t="shared" si="8"/>
        <v>3349.9235094930259</v>
      </c>
      <c r="BE20" s="9">
        <f t="shared" si="8"/>
        <v>3349.9235094930259</v>
      </c>
      <c r="BF20" s="9">
        <f t="shared" si="8"/>
        <v>3349.9235094930259</v>
      </c>
      <c r="BG20" s="9">
        <f t="shared" si="8"/>
        <v>3349.9235094930259</v>
      </c>
      <c r="BH20" s="9">
        <f t="shared" si="8"/>
        <v>3349.9235094930259</v>
      </c>
      <c r="BI20" s="9">
        <f t="shared" si="8"/>
        <v>3349.9235094930259</v>
      </c>
      <c r="BJ20" s="9">
        <f t="shared" si="8"/>
        <v>3349.9235094930259</v>
      </c>
      <c r="BK20" s="9">
        <f t="shared" si="8"/>
        <v>3349.9235094930259</v>
      </c>
      <c r="BL20" s="9">
        <f t="shared" si="8"/>
        <v>3349.9235094930259</v>
      </c>
      <c r="BM20" s="9">
        <f t="shared" si="8"/>
        <v>3349.9235094930259</v>
      </c>
      <c r="BN20" s="9">
        <f t="shared" si="8"/>
        <v>3349.9235094930259</v>
      </c>
      <c r="BO20" s="9">
        <f t="shared" si="8"/>
        <v>3349.9235094930259</v>
      </c>
      <c r="BP20" s="9">
        <f t="shared" si="8"/>
        <v>3349.9235094930259</v>
      </c>
      <c r="BQ20" s="9">
        <f t="shared" si="8"/>
        <v>3349.9235094930259</v>
      </c>
      <c r="BR20" s="9">
        <f t="shared" si="8"/>
        <v>3349.9235094930259</v>
      </c>
      <c r="BS20" s="9">
        <f t="shared" si="8"/>
        <v>3349.9235094930259</v>
      </c>
      <c r="BT20" s="9">
        <f t="shared" si="8"/>
        <v>3349.9235094930259</v>
      </c>
      <c r="BU20" s="9">
        <f t="shared" si="8"/>
        <v>3349.9235094930259</v>
      </c>
      <c r="BV20" s="9">
        <f t="shared" si="8"/>
        <v>3349.9235094930259</v>
      </c>
      <c r="BW20" s="9">
        <f t="shared" ref="BW20:CP20" si="9">($I$4*$E20)/(1-(1/((1+$E20)^$H20)))</f>
        <v>3349.9235094930259</v>
      </c>
      <c r="BX20" s="9">
        <f t="shared" si="9"/>
        <v>3349.9235094930259</v>
      </c>
      <c r="BY20" s="9">
        <f t="shared" si="9"/>
        <v>3349.9235094930259</v>
      </c>
      <c r="BZ20" s="9">
        <f t="shared" si="9"/>
        <v>3349.9235094930259</v>
      </c>
      <c r="CA20" s="9">
        <f t="shared" si="9"/>
        <v>3349.9235094930259</v>
      </c>
      <c r="CB20" s="9">
        <f t="shared" si="9"/>
        <v>3349.9235094930259</v>
      </c>
      <c r="CC20" s="9">
        <f t="shared" si="9"/>
        <v>3349.9235094930259</v>
      </c>
      <c r="CD20" s="9">
        <f t="shared" si="9"/>
        <v>3349.9235094930259</v>
      </c>
      <c r="CE20" s="9">
        <f t="shared" si="9"/>
        <v>3349.9235094930259</v>
      </c>
      <c r="CF20" s="9">
        <f t="shared" si="9"/>
        <v>3349.9235094930259</v>
      </c>
      <c r="CG20" s="9">
        <f t="shared" si="9"/>
        <v>3349.9235094930259</v>
      </c>
      <c r="CH20" s="9">
        <f t="shared" si="9"/>
        <v>3349.9235094930259</v>
      </c>
      <c r="CI20" s="9">
        <f t="shared" si="9"/>
        <v>3349.9235094930259</v>
      </c>
      <c r="CJ20" s="9">
        <f t="shared" si="9"/>
        <v>3349.9235094930259</v>
      </c>
      <c r="CK20" s="9">
        <f t="shared" si="9"/>
        <v>3349.9235094930259</v>
      </c>
      <c r="CL20" s="9">
        <f t="shared" si="9"/>
        <v>3349.9235094930259</v>
      </c>
      <c r="CM20" s="9">
        <f t="shared" si="9"/>
        <v>3349.9235094930259</v>
      </c>
      <c r="CN20" s="9">
        <f t="shared" si="9"/>
        <v>3349.9235094930259</v>
      </c>
      <c r="CO20" s="9">
        <f t="shared" si="9"/>
        <v>3349.9235094930259</v>
      </c>
      <c r="CP20" s="9">
        <f t="shared" si="9"/>
        <v>3349.9235094930259</v>
      </c>
    </row>
    <row r="21" spans="1:138" x14ac:dyDescent="0.3">
      <c r="A21" s="11" t="s">
        <v>28</v>
      </c>
      <c r="B21" s="12"/>
      <c r="C21" s="12"/>
      <c r="D21" s="12"/>
      <c r="E21" s="18" t="s">
        <v>24</v>
      </c>
      <c r="F21" s="12"/>
      <c r="G21" s="3"/>
    </row>
    <row r="22" spans="1:138" x14ac:dyDescent="0.3">
      <c r="A22" s="11" t="s">
        <v>29</v>
      </c>
      <c r="B22" s="12"/>
      <c r="C22" s="12"/>
      <c r="D22" s="12"/>
      <c r="E22" s="19">
        <f>IRR(J20:CP20)</f>
        <v>3.1096835878360318E-2</v>
      </c>
      <c r="F22" s="12"/>
      <c r="G22" s="3"/>
    </row>
    <row r="23" spans="1:138" x14ac:dyDescent="0.3">
      <c r="A23" s="11" t="s">
        <v>30</v>
      </c>
      <c r="B23" s="12"/>
      <c r="C23" s="12"/>
      <c r="D23" s="12"/>
      <c r="E23" s="19">
        <f>((1+E22)^$H$4)-1</f>
        <v>0.44408730362682092</v>
      </c>
      <c r="F23" s="12"/>
      <c r="G23" s="3"/>
    </row>
    <row r="24" spans="1:138" x14ac:dyDescent="0.3">
      <c r="A24" s="13" t="s">
        <v>27</v>
      </c>
      <c r="B24" s="14"/>
      <c r="C24" s="14"/>
      <c r="D24" s="14"/>
      <c r="E24" s="17">
        <v>3.09E-2</v>
      </c>
      <c r="F24" s="14" t="s">
        <v>22</v>
      </c>
      <c r="G24" s="3"/>
      <c r="H24" s="2">
        <v>120</v>
      </c>
      <c r="I24" s="6">
        <v>100000</v>
      </c>
      <c r="J24" s="6">
        <v>-99500</v>
      </c>
      <c r="K24" s="9">
        <f t="shared" ref="K24:AP24" si="10">($I$4*$E24)/(1-(1/((1+$E24)^$H24)))</f>
        <v>3172.297988585683</v>
      </c>
      <c r="L24" s="9">
        <f t="shared" si="10"/>
        <v>3172.297988585683</v>
      </c>
      <c r="M24" s="9">
        <f t="shared" si="10"/>
        <v>3172.297988585683</v>
      </c>
      <c r="N24" s="9">
        <f t="shared" si="10"/>
        <v>3172.297988585683</v>
      </c>
      <c r="O24" s="9">
        <f t="shared" si="10"/>
        <v>3172.297988585683</v>
      </c>
      <c r="P24" s="9">
        <f t="shared" si="10"/>
        <v>3172.297988585683</v>
      </c>
      <c r="Q24" s="9">
        <f t="shared" si="10"/>
        <v>3172.297988585683</v>
      </c>
      <c r="R24" s="9">
        <f t="shared" si="10"/>
        <v>3172.297988585683</v>
      </c>
      <c r="S24" s="9">
        <f t="shared" si="10"/>
        <v>3172.297988585683</v>
      </c>
      <c r="T24" s="9">
        <f t="shared" si="10"/>
        <v>3172.297988585683</v>
      </c>
      <c r="U24" s="9">
        <f t="shared" si="10"/>
        <v>3172.297988585683</v>
      </c>
      <c r="V24" s="9">
        <f t="shared" si="10"/>
        <v>3172.297988585683</v>
      </c>
      <c r="W24" s="9">
        <f t="shared" si="10"/>
        <v>3172.297988585683</v>
      </c>
      <c r="X24" s="9">
        <f t="shared" si="10"/>
        <v>3172.297988585683</v>
      </c>
      <c r="Y24" s="9">
        <f t="shared" si="10"/>
        <v>3172.297988585683</v>
      </c>
      <c r="Z24" s="9">
        <f t="shared" si="10"/>
        <v>3172.297988585683</v>
      </c>
      <c r="AA24" s="9">
        <f t="shared" si="10"/>
        <v>3172.297988585683</v>
      </c>
      <c r="AB24" s="9">
        <f t="shared" si="10"/>
        <v>3172.297988585683</v>
      </c>
      <c r="AC24" s="9">
        <f t="shared" si="10"/>
        <v>3172.297988585683</v>
      </c>
      <c r="AD24" s="9">
        <f t="shared" si="10"/>
        <v>3172.297988585683</v>
      </c>
      <c r="AE24" s="9">
        <f t="shared" si="10"/>
        <v>3172.297988585683</v>
      </c>
      <c r="AF24" s="9">
        <f t="shared" si="10"/>
        <v>3172.297988585683</v>
      </c>
      <c r="AG24" s="9">
        <f t="shared" si="10"/>
        <v>3172.297988585683</v>
      </c>
      <c r="AH24" s="9">
        <f t="shared" si="10"/>
        <v>3172.297988585683</v>
      </c>
      <c r="AI24" s="9">
        <f t="shared" si="10"/>
        <v>3172.297988585683</v>
      </c>
      <c r="AJ24" s="9">
        <f t="shared" si="10"/>
        <v>3172.297988585683</v>
      </c>
      <c r="AK24" s="9">
        <f t="shared" si="10"/>
        <v>3172.297988585683</v>
      </c>
      <c r="AL24" s="9">
        <f t="shared" si="10"/>
        <v>3172.297988585683</v>
      </c>
      <c r="AM24" s="9">
        <f t="shared" si="10"/>
        <v>3172.297988585683</v>
      </c>
      <c r="AN24" s="9">
        <f t="shared" si="10"/>
        <v>3172.297988585683</v>
      </c>
      <c r="AO24" s="9">
        <f t="shared" si="10"/>
        <v>3172.297988585683</v>
      </c>
      <c r="AP24" s="9">
        <f t="shared" si="10"/>
        <v>3172.297988585683</v>
      </c>
      <c r="AQ24" s="9">
        <f t="shared" ref="AQ24:BV24" si="11">($I$4*$E24)/(1-(1/((1+$E24)^$H24)))</f>
        <v>3172.297988585683</v>
      </c>
      <c r="AR24" s="9">
        <f t="shared" si="11"/>
        <v>3172.297988585683</v>
      </c>
      <c r="AS24" s="9">
        <f t="shared" si="11"/>
        <v>3172.297988585683</v>
      </c>
      <c r="AT24" s="9">
        <f t="shared" si="11"/>
        <v>3172.297988585683</v>
      </c>
      <c r="AU24" s="9">
        <f t="shared" si="11"/>
        <v>3172.297988585683</v>
      </c>
      <c r="AV24" s="9">
        <f t="shared" si="11"/>
        <v>3172.297988585683</v>
      </c>
      <c r="AW24" s="9">
        <f t="shared" si="11"/>
        <v>3172.297988585683</v>
      </c>
      <c r="AX24" s="9">
        <f t="shared" si="11"/>
        <v>3172.297988585683</v>
      </c>
      <c r="AY24" s="9">
        <f t="shared" si="11"/>
        <v>3172.297988585683</v>
      </c>
      <c r="AZ24" s="9">
        <f t="shared" si="11"/>
        <v>3172.297988585683</v>
      </c>
      <c r="BA24" s="9">
        <f t="shared" si="11"/>
        <v>3172.297988585683</v>
      </c>
      <c r="BB24" s="9">
        <f t="shared" si="11"/>
        <v>3172.297988585683</v>
      </c>
      <c r="BC24" s="9">
        <f t="shared" si="11"/>
        <v>3172.297988585683</v>
      </c>
      <c r="BD24" s="9">
        <f t="shared" si="11"/>
        <v>3172.297988585683</v>
      </c>
      <c r="BE24" s="9">
        <f t="shared" si="11"/>
        <v>3172.297988585683</v>
      </c>
      <c r="BF24" s="9">
        <f t="shared" si="11"/>
        <v>3172.297988585683</v>
      </c>
      <c r="BG24" s="9">
        <f t="shared" si="11"/>
        <v>3172.297988585683</v>
      </c>
      <c r="BH24" s="9">
        <f t="shared" si="11"/>
        <v>3172.297988585683</v>
      </c>
      <c r="BI24" s="9">
        <f t="shared" si="11"/>
        <v>3172.297988585683</v>
      </c>
      <c r="BJ24" s="9">
        <f t="shared" si="11"/>
        <v>3172.297988585683</v>
      </c>
      <c r="BK24" s="9">
        <f t="shared" si="11"/>
        <v>3172.297988585683</v>
      </c>
      <c r="BL24" s="9">
        <f t="shared" si="11"/>
        <v>3172.297988585683</v>
      </c>
      <c r="BM24" s="9">
        <f t="shared" si="11"/>
        <v>3172.297988585683</v>
      </c>
      <c r="BN24" s="9">
        <f t="shared" si="11"/>
        <v>3172.297988585683</v>
      </c>
      <c r="BO24" s="9">
        <f t="shared" si="11"/>
        <v>3172.297988585683</v>
      </c>
      <c r="BP24" s="9">
        <f t="shared" si="11"/>
        <v>3172.297988585683</v>
      </c>
      <c r="BQ24" s="9">
        <f t="shared" si="11"/>
        <v>3172.297988585683</v>
      </c>
      <c r="BR24" s="9">
        <f t="shared" si="11"/>
        <v>3172.297988585683</v>
      </c>
      <c r="BS24" s="9">
        <f t="shared" si="11"/>
        <v>3172.297988585683</v>
      </c>
      <c r="BT24" s="9">
        <f t="shared" si="11"/>
        <v>3172.297988585683</v>
      </c>
      <c r="BU24" s="9">
        <f t="shared" si="11"/>
        <v>3172.297988585683</v>
      </c>
      <c r="BV24" s="9">
        <f t="shared" si="11"/>
        <v>3172.297988585683</v>
      </c>
      <c r="BW24" s="9">
        <f t="shared" ref="BW24:DB24" si="12">($I$4*$E24)/(1-(1/((1+$E24)^$H24)))</f>
        <v>3172.297988585683</v>
      </c>
      <c r="BX24" s="9">
        <f t="shared" si="12"/>
        <v>3172.297988585683</v>
      </c>
      <c r="BY24" s="9">
        <f t="shared" si="12"/>
        <v>3172.297988585683</v>
      </c>
      <c r="BZ24" s="9">
        <f t="shared" si="12"/>
        <v>3172.297988585683</v>
      </c>
      <c r="CA24" s="9">
        <f t="shared" si="12"/>
        <v>3172.297988585683</v>
      </c>
      <c r="CB24" s="9">
        <f t="shared" si="12"/>
        <v>3172.297988585683</v>
      </c>
      <c r="CC24" s="9">
        <f t="shared" si="12"/>
        <v>3172.297988585683</v>
      </c>
      <c r="CD24" s="9">
        <f t="shared" si="12"/>
        <v>3172.297988585683</v>
      </c>
      <c r="CE24" s="9">
        <f t="shared" si="12"/>
        <v>3172.297988585683</v>
      </c>
      <c r="CF24" s="9">
        <f t="shared" si="12"/>
        <v>3172.297988585683</v>
      </c>
      <c r="CG24" s="9">
        <f t="shared" si="12"/>
        <v>3172.297988585683</v>
      </c>
      <c r="CH24" s="9">
        <f t="shared" si="12"/>
        <v>3172.297988585683</v>
      </c>
      <c r="CI24" s="9">
        <f t="shared" si="12"/>
        <v>3172.297988585683</v>
      </c>
      <c r="CJ24" s="9">
        <f t="shared" si="12"/>
        <v>3172.297988585683</v>
      </c>
      <c r="CK24" s="9">
        <f t="shared" si="12"/>
        <v>3172.297988585683</v>
      </c>
      <c r="CL24" s="9">
        <f t="shared" si="12"/>
        <v>3172.297988585683</v>
      </c>
      <c r="CM24" s="9">
        <f t="shared" si="12"/>
        <v>3172.297988585683</v>
      </c>
      <c r="CN24" s="9">
        <f t="shared" si="12"/>
        <v>3172.297988585683</v>
      </c>
      <c r="CO24" s="9">
        <f t="shared" si="12"/>
        <v>3172.297988585683</v>
      </c>
      <c r="CP24" s="9">
        <f t="shared" si="12"/>
        <v>3172.297988585683</v>
      </c>
      <c r="CQ24" s="9">
        <f t="shared" si="12"/>
        <v>3172.297988585683</v>
      </c>
      <c r="CR24" s="9">
        <f t="shared" si="12"/>
        <v>3172.297988585683</v>
      </c>
      <c r="CS24" s="9">
        <f t="shared" si="12"/>
        <v>3172.297988585683</v>
      </c>
      <c r="CT24" s="9">
        <f t="shared" si="12"/>
        <v>3172.297988585683</v>
      </c>
      <c r="CU24" s="9">
        <f t="shared" si="12"/>
        <v>3172.297988585683</v>
      </c>
      <c r="CV24" s="9">
        <f t="shared" si="12"/>
        <v>3172.297988585683</v>
      </c>
      <c r="CW24" s="9">
        <f t="shared" si="12"/>
        <v>3172.297988585683</v>
      </c>
      <c r="CX24" s="9">
        <f t="shared" si="12"/>
        <v>3172.297988585683</v>
      </c>
      <c r="CY24" s="9">
        <f t="shared" si="12"/>
        <v>3172.297988585683</v>
      </c>
      <c r="CZ24" s="9">
        <f t="shared" si="12"/>
        <v>3172.297988585683</v>
      </c>
      <c r="DA24" s="9">
        <f t="shared" si="12"/>
        <v>3172.297988585683</v>
      </c>
      <c r="DB24" s="9">
        <f t="shared" si="12"/>
        <v>3172.297988585683</v>
      </c>
      <c r="DC24" s="9">
        <f t="shared" ref="DC24:DZ24" si="13">($I$4*$E24)/(1-(1/((1+$E24)^$H24)))</f>
        <v>3172.297988585683</v>
      </c>
      <c r="DD24" s="9">
        <f t="shared" si="13"/>
        <v>3172.297988585683</v>
      </c>
      <c r="DE24" s="9">
        <f t="shared" si="13"/>
        <v>3172.297988585683</v>
      </c>
      <c r="DF24" s="9">
        <f t="shared" si="13"/>
        <v>3172.297988585683</v>
      </c>
      <c r="DG24" s="9">
        <f t="shared" si="13"/>
        <v>3172.297988585683</v>
      </c>
      <c r="DH24" s="9">
        <f t="shared" si="13"/>
        <v>3172.297988585683</v>
      </c>
      <c r="DI24" s="9">
        <f t="shared" si="13"/>
        <v>3172.297988585683</v>
      </c>
      <c r="DJ24" s="9">
        <f t="shared" si="13"/>
        <v>3172.297988585683</v>
      </c>
      <c r="DK24" s="9">
        <f t="shared" si="13"/>
        <v>3172.297988585683</v>
      </c>
      <c r="DL24" s="9">
        <f t="shared" si="13"/>
        <v>3172.297988585683</v>
      </c>
      <c r="DM24" s="9">
        <f t="shared" si="13"/>
        <v>3172.297988585683</v>
      </c>
      <c r="DN24" s="9">
        <f t="shared" si="13"/>
        <v>3172.297988585683</v>
      </c>
      <c r="DO24" s="9">
        <f t="shared" si="13"/>
        <v>3172.297988585683</v>
      </c>
      <c r="DP24" s="9">
        <f t="shared" si="13"/>
        <v>3172.297988585683</v>
      </c>
      <c r="DQ24" s="9">
        <f t="shared" si="13"/>
        <v>3172.297988585683</v>
      </c>
      <c r="DR24" s="9">
        <f t="shared" si="13"/>
        <v>3172.297988585683</v>
      </c>
      <c r="DS24" s="9">
        <f t="shared" si="13"/>
        <v>3172.297988585683</v>
      </c>
      <c r="DT24" s="9">
        <f t="shared" si="13"/>
        <v>3172.297988585683</v>
      </c>
      <c r="DU24" s="9">
        <f t="shared" si="13"/>
        <v>3172.297988585683</v>
      </c>
      <c r="DV24" s="9">
        <f t="shared" si="13"/>
        <v>3172.297988585683</v>
      </c>
      <c r="DW24" s="9">
        <f t="shared" si="13"/>
        <v>3172.297988585683</v>
      </c>
      <c r="DX24" s="9">
        <f t="shared" si="13"/>
        <v>3172.297988585683</v>
      </c>
      <c r="DY24" s="9">
        <f t="shared" si="13"/>
        <v>3172.297988585683</v>
      </c>
      <c r="DZ24" s="9">
        <f t="shared" si="13"/>
        <v>3172.297988585683</v>
      </c>
      <c r="EA24" s="9"/>
      <c r="EB24" s="9"/>
      <c r="EC24" s="9"/>
      <c r="ED24" s="9"/>
      <c r="EE24" s="9"/>
      <c r="EF24" s="9"/>
      <c r="EG24" s="9"/>
      <c r="EH24" s="9"/>
    </row>
    <row r="25" spans="1:138" x14ac:dyDescent="0.3">
      <c r="A25" s="11" t="s">
        <v>28</v>
      </c>
      <c r="B25" s="12"/>
      <c r="C25" s="12"/>
      <c r="D25" s="12"/>
      <c r="E25" s="18" t="s">
        <v>24</v>
      </c>
      <c r="F25" s="12"/>
      <c r="G25" s="3"/>
    </row>
    <row r="26" spans="1:138" x14ac:dyDescent="0.3">
      <c r="A26" s="11" t="s">
        <v>29</v>
      </c>
      <c r="B26" s="12"/>
      <c r="C26" s="12"/>
      <c r="D26" s="12"/>
      <c r="E26" s="19">
        <f>IRR(J24:DZ24)</f>
        <v>3.1071635963578981E-2</v>
      </c>
      <c r="F26" s="12"/>
      <c r="G26" s="3"/>
    </row>
    <row r="27" spans="1:138" ht="43.2" x14ac:dyDescent="0.3">
      <c r="A27" s="11" t="s">
        <v>7</v>
      </c>
      <c r="B27" s="12"/>
      <c r="C27" s="12"/>
      <c r="D27" s="12"/>
      <c r="E27" s="19">
        <f>((1+E26)^$H$4)-1</f>
        <v>0.44366384017147942</v>
      </c>
      <c r="F27" s="12" t="s">
        <v>23</v>
      </c>
      <c r="G27" s="3"/>
    </row>
    <row r="28" spans="1:138" x14ac:dyDescent="0.3">
      <c r="A28" s="25"/>
      <c r="B28" s="25"/>
      <c r="C28" s="25"/>
      <c r="D28" s="25"/>
      <c r="E28" s="25"/>
      <c r="F28" s="25"/>
    </row>
    <row r="29" spans="1:138" x14ac:dyDescent="0.3">
      <c r="A29" s="24" t="s">
        <v>13</v>
      </c>
      <c r="B29" s="24"/>
      <c r="C29" s="24"/>
      <c r="D29" s="24"/>
      <c r="E29" s="24"/>
      <c r="F29" s="24"/>
      <c r="G29" s="3"/>
    </row>
    <row r="30" spans="1:138" x14ac:dyDescent="0.3">
      <c r="A30" s="23" t="s">
        <v>31</v>
      </c>
      <c r="B30" s="23"/>
      <c r="C30" s="23"/>
      <c r="D30" s="23"/>
      <c r="E30" s="23"/>
      <c r="F30" s="23"/>
      <c r="G30" s="3"/>
    </row>
    <row r="31" spans="1:138" x14ac:dyDescent="0.3">
      <c r="A31" s="13" t="s">
        <v>27</v>
      </c>
      <c r="B31" s="14"/>
      <c r="C31" s="14"/>
      <c r="D31" s="14"/>
      <c r="E31" s="17">
        <v>3.9899999999999998E-2</v>
      </c>
      <c r="F31" s="14" t="s">
        <v>15</v>
      </c>
      <c r="G31" s="10">
        <f>E31*1.2</f>
        <v>4.7879999999999999E-2</v>
      </c>
      <c r="H31" s="2">
        <v>12</v>
      </c>
      <c r="I31" s="6">
        <v>20000</v>
      </c>
      <c r="J31" s="6">
        <v>-19900</v>
      </c>
      <c r="K31" s="9">
        <f t="shared" ref="K31:V31" si="14">($I$31*$G31)/(1-(1/((1+$G31)^$H31)))</f>
        <v>2229.608369461766</v>
      </c>
      <c r="L31" s="9">
        <f t="shared" si="14"/>
        <v>2229.608369461766</v>
      </c>
      <c r="M31" s="9">
        <f t="shared" si="14"/>
        <v>2229.608369461766</v>
      </c>
      <c r="N31" s="9">
        <f t="shared" si="14"/>
        <v>2229.608369461766</v>
      </c>
      <c r="O31" s="9">
        <f t="shared" si="14"/>
        <v>2229.608369461766</v>
      </c>
      <c r="P31" s="9">
        <f t="shared" si="14"/>
        <v>2229.608369461766</v>
      </c>
      <c r="Q31" s="9">
        <f t="shared" si="14"/>
        <v>2229.608369461766</v>
      </c>
      <c r="R31" s="9">
        <f t="shared" si="14"/>
        <v>2229.608369461766</v>
      </c>
      <c r="S31" s="9">
        <f t="shared" si="14"/>
        <v>2229.608369461766</v>
      </c>
      <c r="T31" s="9">
        <f t="shared" si="14"/>
        <v>2229.608369461766</v>
      </c>
      <c r="U31" s="9">
        <f t="shared" si="14"/>
        <v>2229.608369461766</v>
      </c>
      <c r="V31" s="9">
        <f t="shared" si="14"/>
        <v>2229.608369461766</v>
      </c>
    </row>
    <row r="32" spans="1:138" x14ac:dyDescent="0.3">
      <c r="A32" s="11" t="s">
        <v>28</v>
      </c>
      <c r="B32" s="12"/>
      <c r="C32" s="12"/>
      <c r="D32" s="12"/>
      <c r="E32" s="18" t="s">
        <v>24</v>
      </c>
      <c r="F32" s="12"/>
      <c r="G32" s="3"/>
    </row>
    <row r="33" spans="1:58" x14ac:dyDescent="0.3">
      <c r="A33" s="11" t="s">
        <v>29</v>
      </c>
      <c r="B33" s="12"/>
      <c r="C33" s="12"/>
      <c r="D33" s="12"/>
      <c r="E33" s="19">
        <f>IRR(J31:V31)</f>
        <v>4.8764543513221792E-2</v>
      </c>
      <c r="F33" s="12"/>
      <c r="G33" s="3"/>
    </row>
    <row r="34" spans="1:58" x14ac:dyDescent="0.3">
      <c r="A34" s="11" t="s">
        <v>30</v>
      </c>
      <c r="B34" s="12"/>
      <c r="C34" s="12"/>
      <c r="D34" s="12"/>
      <c r="E34" s="19">
        <f>((1+E33)^$H$4)-1</f>
        <v>0.77066317955093422</v>
      </c>
      <c r="F34" s="12"/>
      <c r="G34" s="3"/>
    </row>
    <row r="35" spans="1:58" x14ac:dyDescent="0.3">
      <c r="A35" s="13" t="s">
        <v>27</v>
      </c>
      <c r="B35" s="14"/>
      <c r="C35" s="14"/>
      <c r="D35" s="14"/>
      <c r="E35" s="17">
        <v>3.9899999999999998E-2</v>
      </c>
      <c r="F35" s="14" t="s">
        <v>16</v>
      </c>
      <c r="G35" s="3">
        <f>E35*1.2</f>
        <v>4.7879999999999999E-2</v>
      </c>
      <c r="H35" s="2">
        <v>24</v>
      </c>
      <c r="I35" s="6">
        <v>20000</v>
      </c>
      <c r="J35" s="6">
        <v>-19900</v>
      </c>
      <c r="K35" s="9">
        <f t="shared" ref="K35:AH35" si="15">($I$31*$G35)/(1-(1/((1+$G35)^$H35)))</f>
        <v>1419.6737826602314</v>
      </c>
      <c r="L35" s="9">
        <f t="shared" si="15"/>
        <v>1419.6737826602314</v>
      </c>
      <c r="M35" s="9">
        <f t="shared" si="15"/>
        <v>1419.6737826602314</v>
      </c>
      <c r="N35" s="9">
        <f t="shared" si="15"/>
        <v>1419.6737826602314</v>
      </c>
      <c r="O35" s="9">
        <f t="shared" si="15"/>
        <v>1419.6737826602314</v>
      </c>
      <c r="P35" s="9">
        <f t="shared" si="15"/>
        <v>1419.6737826602314</v>
      </c>
      <c r="Q35" s="9">
        <f t="shared" si="15"/>
        <v>1419.6737826602314</v>
      </c>
      <c r="R35" s="9">
        <f t="shared" si="15"/>
        <v>1419.6737826602314</v>
      </c>
      <c r="S35" s="9">
        <f t="shared" si="15"/>
        <v>1419.6737826602314</v>
      </c>
      <c r="T35" s="9">
        <f t="shared" si="15"/>
        <v>1419.6737826602314</v>
      </c>
      <c r="U35" s="9">
        <f t="shared" si="15"/>
        <v>1419.6737826602314</v>
      </c>
      <c r="V35" s="9">
        <f t="shared" si="15"/>
        <v>1419.6737826602314</v>
      </c>
      <c r="W35" s="9">
        <f t="shared" si="15"/>
        <v>1419.6737826602314</v>
      </c>
      <c r="X35" s="9">
        <f t="shared" si="15"/>
        <v>1419.6737826602314</v>
      </c>
      <c r="Y35" s="9">
        <f t="shared" si="15"/>
        <v>1419.6737826602314</v>
      </c>
      <c r="Z35" s="9">
        <f t="shared" si="15"/>
        <v>1419.6737826602314</v>
      </c>
      <c r="AA35" s="9">
        <f t="shared" si="15"/>
        <v>1419.6737826602314</v>
      </c>
      <c r="AB35" s="9">
        <f t="shared" si="15"/>
        <v>1419.6737826602314</v>
      </c>
      <c r="AC35" s="9">
        <f t="shared" si="15"/>
        <v>1419.6737826602314</v>
      </c>
      <c r="AD35" s="9">
        <f t="shared" si="15"/>
        <v>1419.6737826602314</v>
      </c>
      <c r="AE35" s="9">
        <f t="shared" si="15"/>
        <v>1419.6737826602314</v>
      </c>
      <c r="AF35" s="9">
        <f t="shared" si="15"/>
        <v>1419.6737826602314</v>
      </c>
      <c r="AG35" s="9">
        <f t="shared" si="15"/>
        <v>1419.6737826602314</v>
      </c>
      <c r="AH35" s="9">
        <f t="shared" si="15"/>
        <v>1419.6737826602314</v>
      </c>
      <c r="AI35" s="9"/>
      <c r="AJ35" s="9"/>
      <c r="AK35" s="9"/>
      <c r="AL35" s="9"/>
      <c r="AM35" s="9"/>
      <c r="AN35" s="9"/>
      <c r="AO35" s="9"/>
      <c r="AP35" s="9"/>
    </row>
    <row r="36" spans="1:58" x14ac:dyDescent="0.3">
      <c r="A36" s="11" t="s">
        <v>28</v>
      </c>
      <c r="B36" s="12"/>
      <c r="C36" s="12"/>
      <c r="D36" s="12"/>
      <c r="E36" s="18" t="s">
        <v>24</v>
      </c>
      <c r="F36" s="12"/>
      <c r="G36" s="3"/>
    </row>
    <row r="37" spans="1:58" x14ac:dyDescent="0.3">
      <c r="A37" s="11" t="s">
        <v>29</v>
      </c>
      <c r="B37" s="12"/>
      <c r="C37" s="12"/>
      <c r="D37" s="12"/>
      <c r="E37" s="19">
        <f>IRR(J35:AH35)</f>
        <v>4.839038747664226E-2</v>
      </c>
      <c r="F37" s="12"/>
      <c r="G37" s="3"/>
    </row>
    <row r="38" spans="1:58" x14ac:dyDescent="0.3">
      <c r="A38" s="11" t="s">
        <v>30</v>
      </c>
      <c r="B38" s="12"/>
      <c r="C38" s="12"/>
      <c r="D38" s="12"/>
      <c r="E38" s="19">
        <f>((1+E37)^$H$4)-1</f>
        <v>0.7630976387334909</v>
      </c>
      <c r="F38" s="12"/>
      <c r="G38" s="3"/>
    </row>
    <row r="39" spans="1:58" x14ac:dyDescent="0.3">
      <c r="A39" s="13" t="s">
        <v>27</v>
      </c>
      <c r="B39" s="14"/>
      <c r="C39" s="14"/>
      <c r="D39" s="14"/>
      <c r="E39" s="17">
        <v>3.9899999999999998E-2</v>
      </c>
      <c r="F39" s="14" t="s">
        <v>17</v>
      </c>
      <c r="G39" s="3">
        <f>E39*1.2</f>
        <v>4.7879999999999999E-2</v>
      </c>
      <c r="H39" s="2">
        <v>36</v>
      </c>
      <c r="I39" s="6">
        <v>20000</v>
      </c>
      <c r="J39" s="6">
        <v>-19900</v>
      </c>
      <c r="K39" s="9">
        <f t="shared" ref="K39:AT39" si="16">($I$31*$G39)/(1-(1/((1+$G39)^$H39)))</f>
        <v>1175.9622306182428</v>
      </c>
      <c r="L39" s="9">
        <f t="shared" si="16"/>
        <v>1175.9622306182428</v>
      </c>
      <c r="M39" s="9">
        <f t="shared" si="16"/>
        <v>1175.9622306182428</v>
      </c>
      <c r="N39" s="9">
        <f t="shared" si="16"/>
        <v>1175.9622306182428</v>
      </c>
      <c r="O39" s="9">
        <f t="shared" si="16"/>
        <v>1175.9622306182428</v>
      </c>
      <c r="P39" s="9">
        <f t="shared" si="16"/>
        <v>1175.9622306182428</v>
      </c>
      <c r="Q39" s="9">
        <f t="shared" si="16"/>
        <v>1175.9622306182428</v>
      </c>
      <c r="R39" s="9">
        <f t="shared" si="16"/>
        <v>1175.9622306182428</v>
      </c>
      <c r="S39" s="9">
        <f t="shared" si="16"/>
        <v>1175.9622306182428</v>
      </c>
      <c r="T39" s="9">
        <f t="shared" si="16"/>
        <v>1175.9622306182428</v>
      </c>
      <c r="U39" s="9">
        <f t="shared" si="16"/>
        <v>1175.9622306182428</v>
      </c>
      <c r="V39" s="9">
        <f t="shared" si="16"/>
        <v>1175.9622306182428</v>
      </c>
      <c r="W39" s="9">
        <f t="shared" si="16"/>
        <v>1175.9622306182428</v>
      </c>
      <c r="X39" s="9">
        <f t="shared" si="16"/>
        <v>1175.9622306182428</v>
      </c>
      <c r="Y39" s="9">
        <f t="shared" si="16"/>
        <v>1175.9622306182428</v>
      </c>
      <c r="Z39" s="9">
        <f t="shared" si="16"/>
        <v>1175.9622306182428</v>
      </c>
      <c r="AA39" s="9">
        <f t="shared" si="16"/>
        <v>1175.9622306182428</v>
      </c>
      <c r="AB39" s="9">
        <f t="shared" si="16"/>
        <v>1175.9622306182428</v>
      </c>
      <c r="AC39" s="9">
        <f t="shared" si="16"/>
        <v>1175.9622306182428</v>
      </c>
      <c r="AD39" s="9">
        <f t="shared" si="16"/>
        <v>1175.9622306182428</v>
      </c>
      <c r="AE39" s="9">
        <f t="shared" si="16"/>
        <v>1175.9622306182428</v>
      </c>
      <c r="AF39" s="9">
        <f t="shared" si="16"/>
        <v>1175.9622306182428</v>
      </c>
      <c r="AG39" s="9">
        <f t="shared" si="16"/>
        <v>1175.9622306182428</v>
      </c>
      <c r="AH39" s="9">
        <f t="shared" si="16"/>
        <v>1175.9622306182428</v>
      </c>
      <c r="AI39" s="9">
        <f t="shared" si="16"/>
        <v>1175.9622306182428</v>
      </c>
      <c r="AJ39" s="9">
        <f t="shared" si="16"/>
        <v>1175.9622306182428</v>
      </c>
      <c r="AK39" s="9">
        <f t="shared" si="16"/>
        <v>1175.9622306182428</v>
      </c>
      <c r="AL39" s="9">
        <f t="shared" si="16"/>
        <v>1175.9622306182428</v>
      </c>
      <c r="AM39" s="9">
        <f t="shared" si="16"/>
        <v>1175.9622306182428</v>
      </c>
      <c r="AN39" s="9">
        <f t="shared" si="16"/>
        <v>1175.9622306182428</v>
      </c>
      <c r="AO39" s="9">
        <f t="shared" si="16"/>
        <v>1175.9622306182428</v>
      </c>
      <c r="AP39" s="9">
        <f t="shared" si="16"/>
        <v>1175.9622306182428</v>
      </c>
      <c r="AQ39" s="9">
        <f t="shared" si="16"/>
        <v>1175.9622306182428</v>
      </c>
      <c r="AR39" s="9">
        <f t="shared" si="16"/>
        <v>1175.9622306182428</v>
      </c>
      <c r="AS39" s="9">
        <f t="shared" si="16"/>
        <v>1175.9622306182428</v>
      </c>
      <c r="AT39" s="9">
        <f t="shared" si="16"/>
        <v>1175.9622306182428</v>
      </c>
      <c r="AU39" s="9"/>
    </row>
    <row r="40" spans="1:58" x14ac:dyDescent="0.3">
      <c r="A40" s="11" t="s">
        <v>28</v>
      </c>
      <c r="B40" s="12"/>
      <c r="C40" s="12"/>
      <c r="D40" s="12"/>
      <c r="E40" s="18" t="s">
        <v>24</v>
      </c>
      <c r="F40" s="12"/>
      <c r="G40" s="3"/>
    </row>
    <row r="41" spans="1:58" x14ac:dyDescent="0.3">
      <c r="A41" s="11" t="s">
        <v>29</v>
      </c>
      <c r="B41" s="12"/>
      <c r="C41" s="12"/>
      <c r="D41" s="12"/>
      <c r="E41" s="19">
        <f>IRR(J39:AT39)</f>
        <v>4.826461378622815E-2</v>
      </c>
      <c r="F41" s="12"/>
      <c r="G41" s="3"/>
    </row>
    <row r="42" spans="1:58" x14ac:dyDescent="0.3">
      <c r="A42" s="11" t="s">
        <v>30</v>
      </c>
      <c r="B42" s="12"/>
      <c r="C42" s="12"/>
      <c r="D42" s="12"/>
      <c r="E42" s="19">
        <f>((1+E41)^$H$4)-1</f>
        <v>0.76056112133948206</v>
      </c>
      <c r="F42" s="12"/>
      <c r="G42" s="3"/>
    </row>
    <row r="43" spans="1:58" x14ac:dyDescent="0.3">
      <c r="A43" s="13" t="s">
        <v>27</v>
      </c>
      <c r="B43" s="14"/>
      <c r="C43" s="14"/>
      <c r="D43" s="14"/>
      <c r="E43" s="17">
        <v>3.9899999999999998E-2</v>
      </c>
      <c r="F43" s="14" t="s">
        <v>18</v>
      </c>
      <c r="G43" s="3">
        <f>E43*1.2</f>
        <v>4.7879999999999999E-2</v>
      </c>
      <c r="H43" s="2">
        <v>48</v>
      </c>
      <c r="I43" s="6">
        <v>20000</v>
      </c>
      <c r="J43" s="6">
        <v>-19900</v>
      </c>
      <c r="K43" s="9">
        <f t="shared" ref="K43:BF43" si="17">($I$31*$G43)/(1-(1/((1+$G43)^$H43)))</f>
        <v>1071.0648369190653</v>
      </c>
      <c r="L43" s="9">
        <f t="shared" si="17"/>
        <v>1071.0648369190653</v>
      </c>
      <c r="M43" s="9">
        <f t="shared" si="17"/>
        <v>1071.0648369190653</v>
      </c>
      <c r="N43" s="9">
        <f t="shared" si="17"/>
        <v>1071.0648369190653</v>
      </c>
      <c r="O43" s="9">
        <f t="shared" si="17"/>
        <v>1071.0648369190653</v>
      </c>
      <c r="P43" s="9">
        <f t="shared" si="17"/>
        <v>1071.0648369190653</v>
      </c>
      <c r="Q43" s="9">
        <f t="shared" si="17"/>
        <v>1071.0648369190653</v>
      </c>
      <c r="R43" s="9">
        <f t="shared" si="17"/>
        <v>1071.0648369190653</v>
      </c>
      <c r="S43" s="9">
        <f t="shared" si="17"/>
        <v>1071.0648369190653</v>
      </c>
      <c r="T43" s="9">
        <f t="shared" si="17"/>
        <v>1071.0648369190653</v>
      </c>
      <c r="U43" s="9">
        <f t="shared" si="17"/>
        <v>1071.0648369190653</v>
      </c>
      <c r="V43" s="9">
        <f t="shared" si="17"/>
        <v>1071.0648369190653</v>
      </c>
      <c r="W43" s="9">
        <f t="shared" si="17"/>
        <v>1071.0648369190653</v>
      </c>
      <c r="X43" s="9">
        <f t="shared" si="17"/>
        <v>1071.0648369190653</v>
      </c>
      <c r="Y43" s="9">
        <f t="shared" si="17"/>
        <v>1071.0648369190653</v>
      </c>
      <c r="Z43" s="9">
        <f t="shared" si="17"/>
        <v>1071.0648369190653</v>
      </c>
      <c r="AA43" s="9">
        <f t="shared" si="17"/>
        <v>1071.0648369190653</v>
      </c>
      <c r="AB43" s="9">
        <f t="shared" si="17"/>
        <v>1071.0648369190653</v>
      </c>
      <c r="AC43" s="9">
        <f t="shared" si="17"/>
        <v>1071.0648369190653</v>
      </c>
      <c r="AD43" s="9">
        <f t="shared" si="17"/>
        <v>1071.0648369190653</v>
      </c>
      <c r="AE43" s="9">
        <f t="shared" si="17"/>
        <v>1071.0648369190653</v>
      </c>
      <c r="AF43" s="9">
        <f t="shared" si="17"/>
        <v>1071.0648369190653</v>
      </c>
      <c r="AG43" s="9">
        <f t="shared" si="17"/>
        <v>1071.0648369190653</v>
      </c>
      <c r="AH43" s="9">
        <f t="shared" si="17"/>
        <v>1071.0648369190653</v>
      </c>
      <c r="AI43" s="9">
        <f t="shared" si="17"/>
        <v>1071.0648369190653</v>
      </c>
      <c r="AJ43" s="9">
        <f t="shared" si="17"/>
        <v>1071.0648369190653</v>
      </c>
      <c r="AK43" s="9">
        <f t="shared" si="17"/>
        <v>1071.0648369190653</v>
      </c>
      <c r="AL43" s="9">
        <f t="shared" si="17"/>
        <v>1071.0648369190653</v>
      </c>
      <c r="AM43" s="9">
        <f t="shared" si="17"/>
        <v>1071.0648369190653</v>
      </c>
      <c r="AN43" s="9">
        <f t="shared" si="17"/>
        <v>1071.0648369190653</v>
      </c>
      <c r="AO43" s="9">
        <f t="shared" si="17"/>
        <v>1071.0648369190653</v>
      </c>
      <c r="AP43" s="9">
        <f t="shared" si="17"/>
        <v>1071.0648369190653</v>
      </c>
      <c r="AQ43" s="9">
        <f t="shared" si="17"/>
        <v>1071.0648369190653</v>
      </c>
      <c r="AR43" s="9">
        <f t="shared" si="17"/>
        <v>1071.0648369190653</v>
      </c>
      <c r="AS43" s="9">
        <f t="shared" si="17"/>
        <v>1071.0648369190653</v>
      </c>
      <c r="AT43" s="9">
        <f t="shared" si="17"/>
        <v>1071.0648369190653</v>
      </c>
      <c r="AU43" s="9">
        <f t="shared" si="17"/>
        <v>1071.0648369190653</v>
      </c>
      <c r="AV43" s="9">
        <f t="shared" si="17"/>
        <v>1071.0648369190653</v>
      </c>
      <c r="AW43" s="9">
        <f t="shared" si="17"/>
        <v>1071.0648369190653</v>
      </c>
      <c r="AX43" s="9">
        <f t="shared" si="17"/>
        <v>1071.0648369190653</v>
      </c>
      <c r="AY43" s="9">
        <f t="shared" si="17"/>
        <v>1071.0648369190653</v>
      </c>
      <c r="AZ43" s="9">
        <f t="shared" si="17"/>
        <v>1071.0648369190653</v>
      </c>
      <c r="BA43" s="9">
        <f t="shared" si="17"/>
        <v>1071.0648369190653</v>
      </c>
      <c r="BB43" s="9">
        <f t="shared" si="17"/>
        <v>1071.0648369190653</v>
      </c>
      <c r="BC43" s="9">
        <f t="shared" si="17"/>
        <v>1071.0648369190653</v>
      </c>
      <c r="BD43" s="9">
        <f t="shared" si="17"/>
        <v>1071.0648369190653</v>
      </c>
      <c r="BE43" s="9">
        <f t="shared" si="17"/>
        <v>1071.0648369190653</v>
      </c>
      <c r="BF43" s="9">
        <f t="shared" si="17"/>
        <v>1071.0648369190653</v>
      </c>
    </row>
    <row r="44" spans="1:58" x14ac:dyDescent="0.3">
      <c r="A44" s="11" t="s">
        <v>28</v>
      </c>
      <c r="B44" s="12"/>
      <c r="C44" s="12"/>
      <c r="D44" s="12"/>
      <c r="E44" s="18" t="s">
        <v>24</v>
      </c>
      <c r="F44" s="12"/>
      <c r="G44" s="3"/>
    </row>
    <row r="45" spans="1:58" x14ac:dyDescent="0.3">
      <c r="A45" s="11" t="s">
        <v>29</v>
      </c>
      <c r="B45" s="12"/>
      <c r="C45" s="12"/>
      <c r="D45" s="12"/>
      <c r="E45" s="19">
        <f>IRR(J43:BF43)</f>
        <v>4.8204790568670663E-2</v>
      </c>
      <c r="F45" s="12"/>
      <c r="G45" s="3"/>
    </row>
    <row r="46" spans="1:58" x14ac:dyDescent="0.3">
      <c r="A46" s="11" t="s">
        <v>30</v>
      </c>
      <c r="B46" s="12"/>
      <c r="C46" s="12"/>
      <c r="D46" s="12"/>
      <c r="E46" s="19">
        <f>((1+E45)^$H$4)-1</f>
        <v>0.75935582209601371</v>
      </c>
      <c r="F46" s="12"/>
      <c r="G46" s="3"/>
    </row>
    <row r="47" spans="1:58" x14ac:dyDescent="0.3">
      <c r="A47" s="23" t="s">
        <v>32</v>
      </c>
      <c r="B47" s="23"/>
      <c r="C47" s="23"/>
      <c r="D47" s="23"/>
      <c r="E47" s="23"/>
      <c r="F47" s="23"/>
      <c r="G47" s="3"/>
    </row>
    <row r="48" spans="1:58" x14ac:dyDescent="0.3">
      <c r="A48" s="13" t="s">
        <v>27</v>
      </c>
      <c r="B48" s="14"/>
      <c r="C48" s="14"/>
      <c r="D48" s="14"/>
      <c r="E48" s="17">
        <v>3.9899999999999998E-2</v>
      </c>
      <c r="F48" s="14" t="s">
        <v>15</v>
      </c>
      <c r="G48" s="3">
        <f>E48*1.2</f>
        <v>4.7879999999999999E-2</v>
      </c>
      <c r="H48" s="2">
        <v>12</v>
      </c>
      <c r="I48" s="6">
        <v>20000</v>
      </c>
      <c r="J48" s="6">
        <v>-19900</v>
      </c>
      <c r="K48" s="9">
        <f t="shared" ref="K48:V48" si="18">($I$31*$G48)/(1-(1/((1+$G48)^$H48)))</f>
        <v>2229.608369461766</v>
      </c>
      <c r="L48" s="9">
        <f t="shared" si="18"/>
        <v>2229.608369461766</v>
      </c>
      <c r="M48" s="9">
        <f t="shared" si="18"/>
        <v>2229.608369461766</v>
      </c>
      <c r="N48" s="9">
        <f t="shared" si="18"/>
        <v>2229.608369461766</v>
      </c>
      <c r="O48" s="9">
        <f t="shared" si="18"/>
        <v>2229.608369461766</v>
      </c>
      <c r="P48" s="9">
        <f t="shared" si="18"/>
        <v>2229.608369461766</v>
      </c>
      <c r="Q48" s="9">
        <f t="shared" si="18"/>
        <v>2229.608369461766</v>
      </c>
      <c r="R48" s="9">
        <f t="shared" si="18"/>
        <v>2229.608369461766</v>
      </c>
      <c r="S48" s="9">
        <f t="shared" si="18"/>
        <v>2229.608369461766</v>
      </c>
      <c r="T48" s="9">
        <f t="shared" si="18"/>
        <v>2229.608369461766</v>
      </c>
      <c r="U48" s="9">
        <f t="shared" si="18"/>
        <v>2229.608369461766</v>
      </c>
      <c r="V48" s="9">
        <f t="shared" si="18"/>
        <v>2229.608369461766</v>
      </c>
      <c r="W48" s="9"/>
      <c r="X48" s="9"/>
      <c r="Y48" s="9"/>
      <c r="Z48" s="9"/>
    </row>
    <row r="49" spans="1:58" x14ac:dyDescent="0.3">
      <c r="A49" s="11" t="s">
        <v>28</v>
      </c>
      <c r="B49" s="12"/>
      <c r="C49" s="12"/>
      <c r="D49" s="12"/>
      <c r="E49" s="18" t="s">
        <v>24</v>
      </c>
      <c r="F49" s="12"/>
      <c r="G49" s="3"/>
    </row>
    <row r="50" spans="1:58" x14ac:dyDescent="0.3">
      <c r="A50" s="11" t="s">
        <v>29</v>
      </c>
      <c r="B50" s="12"/>
      <c r="C50" s="12"/>
      <c r="D50" s="12"/>
      <c r="E50" s="19">
        <f>IRR(J48:V48)</f>
        <v>4.8764543513221792E-2</v>
      </c>
      <c r="F50" s="12"/>
      <c r="G50" s="3"/>
    </row>
    <row r="51" spans="1:58" x14ac:dyDescent="0.3">
      <c r="A51" s="11" t="s">
        <v>30</v>
      </c>
      <c r="B51" s="12"/>
      <c r="C51" s="12"/>
      <c r="D51" s="12"/>
      <c r="E51" s="19">
        <f>((1+E50)^$H$4)-1</f>
        <v>0.77066317955093422</v>
      </c>
      <c r="F51" s="12"/>
      <c r="G51" s="3"/>
    </row>
    <row r="52" spans="1:58" x14ac:dyDescent="0.3">
      <c r="A52" s="13" t="s">
        <v>27</v>
      </c>
      <c r="B52" s="14"/>
      <c r="C52" s="14"/>
      <c r="D52" s="14"/>
      <c r="E52" s="17">
        <v>3.9899999999999998E-2</v>
      </c>
      <c r="F52" s="14" t="s">
        <v>16</v>
      </c>
      <c r="G52" s="3">
        <f>E52*1.2</f>
        <v>4.7879999999999999E-2</v>
      </c>
      <c r="H52" s="2">
        <v>24</v>
      </c>
      <c r="I52" s="6">
        <v>20000</v>
      </c>
      <c r="J52" s="6">
        <v>-19900</v>
      </c>
      <c r="K52" s="9">
        <f t="shared" ref="K52:AH52" si="19">($I$31*$G52)/(1-(1/((1+$G52)^$H52)))</f>
        <v>1419.6737826602314</v>
      </c>
      <c r="L52" s="9">
        <f t="shared" si="19"/>
        <v>1419.6737826602314</v>
      </c>
      <c r="M52" s="9">
        <f t="shared" si="19"/>
        <v>1419.6737826602314</v>
      </c>
      <c r="N52" s="9">
        <f t="shared" si="19"/>
        <v>1419.6737826602314</v>
      </c>
      <c r="O52" s="9">
        <f t="shared" si="19"/>
        <v>1419.6737826602314</v>
      </c>
      <c r="P52" s="9">
        <f t="shared" si="19"/>
        <v>1419.6737826602314</v>
      </c>
      <c r="Q52" s="9">
        <f t="shared" si="19"/>
        <v>1419.6737826602314</v>
      </c>
      <c r="R52" s="9">
        <f t="shared" si="19"/>
        <v>1419.6737826602314</v>
      </c>
      <c r="S52" s="9">
        <f t="shared" si="19"/>
        <v>1419.6737826602314</v>
      </c>
      <c r="T52" s="9">
        <f t="shared" si="19"/>
        <v>1419.6737826602314</v>
      </c>
      <c r="U52" s="9">
        <f t="shared" si="19"/>
        <v>1419.6737826602314</v>
      </c>
      <c r="V52" s="9">
        <f t="shared" si="19"/>
        <v>1419.6737826602314</v>
      </c>
      <c r="W52" s="9">
        <f t="shared" si="19"/>
        <v>1419.6737826602314</v>
      </c>
      <c r="X52" s="9">
        <f t="shared" si="19"/>
        <v>1419.6737826602314</v>
      </c>
      <c r="Y52" s="9">
        <f t="shared" si="19"/>
        <v>1419.6737826602314</v>
      </c>
      <c r="Z52" s="9">
        <f t="shared" si="19"/>
        <v>1419.6737826602314</v>
      </c>
      <c r="AA52" s="9">
        <f t="shared" si="19"/>
        <v>1419.6737826602314</v>
      </c>
      <c r="AB52" s="9">
        <f t="shared" si="19"/>
        <v>1419.6737826602314</v>
      </c>
      <c r="AC52" s="9">
        <f t="shared" si="19"/>
        <v>1419.6737826602314</v>
      </c>
      <c r="AD52" s="9">
        <f t="shared" si="19"/>
        <v>1419.6737826602314</v>
      </c>
      <c r="AE52" s="9">
        <f t="shared" si="19"/>
        <v>1419.6737826602314</v>
      </c>
      <c r="AF52" s="9">
        <f t="shared" si="19"/>
        <v>1419.6737826602314</v>
      </c>
      <c r="AG52" s="9">
        <f t="shared" si="19"/>
        <v>1419.6737826602314</v>
      </c>
      <c r="AH52" s="9">
        <f t="shared" si="19"/>
        <v>1419.6737826602314</v>
      </c>
      <c r="AI52" s="9"/>
      <c r="AJ52" s="9"/>
      <c r="AK52" s="9"/>
      <c r="AL52" s="9"/>
    </row>
    <row r="53" spans="1:58" x14ac:dyDescent="0.3">
      <c r="A53" s="11" t="s">
        <v>28</v>
      </c>
      <c r="B53" s="12"/>
      <c r="C53" s="12"/>
      <c r="D53" s="12"/>
      <c r="E53" s="18" t="s">
        <v>24</v>
      </c>
      <c r="F53" s="12"/>
      <c r="G53" s="3"/>
    </row>
    <row r="54" spans="1:58" x14ac:dyDescent="0.3">
      <c r="A54" s="11" t="s">
        <v>29</v>
      </c>
      <c r="B54" s="12"/>
      <c r="C54" s="12"/>
      <c r="D54" s="12"/>
      <c r="E54" s="19">
        <f>IRR(J52:AH52)</f>
        <v>4.839038747664226E-2</v>
      </c>
      <c r="F54" s="12"/>
      <c r="G54" s="3"/>
    </row>
    <row r="55" spans="1:58" x14ac:dyDescent="0.3">
      <c r="A55" s="11" t="s">
        <v>30</v>
      </c>
      <c r="B55" s="12"/>
      <c r="C55" s="12"/>
      <c r="D55" s="12"/>
      <c r="E55" s="19">
        <f>((1+E54)^$H$4)-1</f>
        <v>0.7630976387334909</v>
      </c>
      <c r="F55" s="12"/>
      <c r="G55" s="3"/>
    </row>
    <row r="56" spans="1:58" x14ac:dyDescent="0.3">
      <c r="A56" s="13" t="s">
        <v>27</v>
      </c>
      <c r="B56" s="14"/>
      <c r="C56" s="14"/>
      <c r="D56" s="14"/>
      <c r="E56" s="17">
        <v>3.9899999999999998E-2</v>
      </c>
      <c r="F56" s="14" t="s">
        <v>17</v>
      </c>
      <c r="G56" s="3">
        <f>E56*1.2</f>
        <v>4.7879999999999999E-2</v>
      </c>
      <c r="H56" s="2">
        <v>36</v>
      </c>
      <c r="I56" s="6">
        <v>20000</v>
      </c>
      <c r="J56" s="6">
        <v>-19900</v>
      </c>
      <c r="K56" s="9">
        <f t="shared" ref="K56:AT56" si="20">($I$31*$G56)/(1-(1/((1+$G56)^$H56)))</f>
        <v>1175.9622306182428</v>
      </c>
      <c r="L56" s="9">
        <f t="shared" si="20"/>
        <v>1175.9622306182428</v>
      </c>
      <c r="M56" s="9">
        <f t="shared" si="20"/>
        <v>1175.9622306182428</v>
      </c>
      <c r="N56" s="9">
        <f t="shared" si="20"/>
        <v>1175.9622306182428</v>
      </c>
      <c r="O56" s="9">
        <f t="shared" si="20"/>
        <v>1175.9622306182428</v>
      </c>
      <c r="P56" s="9">
        <f t="shared" si="20"/>
        <v>1175.9622306182428</v>
      </c>
      <c r="Q56" s="9">
        <f t="shared" si="20"/>
        <v>1175.9622306182428</v>
      </c>
      <c r="R56" s="9">
        <f t="shared" si="20"/>
        <v>1175.9622306182428</v>
      </c>
      <c r="S56" s="9">
        <f t="shared" si="20"/>
        <v>1175.9622306182428</v>
      </c>
      <c r="T56" s="9">
        <f t="shared" si="20"/>
        <v>1175.9622306182428</v>
      </c>
      <c r="U56" s="9">
        <f t="shared" si="20"/>
        <v>1175.9622306182428</v>
      </c>
      <c r="V56" s="9">
        <f t="shared" si="20"/>
        <v>1175.9622306182428</v>
      </c>
      <c r="W56" s="9">
        <f t="shared" si="20"/>
        <v>1175.9622306182428</v>
      </c>
      <c r="X56" s="9">
        <f t="shared" si="20"/>
        <v>1175.9622306182428</v>
      </c>
      <c r="Y56" s="9">
        <f t="shared" si="20"/>
        <v>1175.9622306182428</v>
      </c>
      <c r="Z56" s="9">
        <f t="shared" si="20"/>
        <v>1175.9622306182428</v>
      </c>
      <c r="AA56" s="9">
        <f t="shared" si="20"/>
        <v>1175.9622306182428</v>
      </c>
      <c r="AB56" s="9">
        <f t="shared" si="20"/>
        <v>1175.9622306182428</v>
      </c>
      <c r="AC56" s="9">
        <f t="shared" si="20"/>
        <v>1175.9622306182428</v>
      </c>
      <c r="AD56" s="9">
        <f t="shared" si="20"/>
        <v>1175.9622306182428</v>
      </c>
      <c r="AE56" s="9">
        <f t="shared" si="20"/>
        <v>1175.9622306182428</v>
      </c>
      <c r="AF56" s="9">
        <f t="shared" si="20"/>
        <v>1175.9622306182428</v>
      </c>
      <c r="AG56" s="9">
        <f t="shared" si="20"/>
        <v>1175.9622306182428</v>
      </c>
      <c r="AH56" s="9">
        <f t="shared" si="20"/>
        <v>1175.9622306182428</v>
      </c>
      <c r="AI56" s="9">
        <f t="shared" si="20"/>
        <v>1175.9622306182428</v>
      </c>
      <c r="AJ56" s="9">
        <f t="shared" si="20"/>
        <v>1175.9622306182428</v>
      </c>
      <c r="AK56" s="9">
        <f t="shared" si="20"/>
        <v>1175.9622306182428</v>
      </c>
      <c r="AL56" s="9">
        <f t="shared" si="20"/>
        <v>1175.9622306182428</v>
      </c>
      <c r="AM56" s="9">
        <f t="shared" si="20"/>
        <v>1175.9622306182428</v>
      </c>
      <c r="AN56" s="9">
        <f t="shared" si="20"/>
        <v>1175.9622306182428</v>
      </c>
      <c r="AO56" s="9">
        <f t="shared" si="20"/>
        <v>1175.9622306182428</v>
      </c>
      <c r="AP56" s="9">
        <f t="shared" si="20"/>
        <v>1175.9622306182428</v>
      </c>
      <c r="AQ56" s="9">
        <f t="shared" si="20"/>
        <v>1175.9622306182428</v>
      </c>
      <c r="AR56" s="9">
        <f t="shared" si="20"/>
        <v>1175.9622306182428</v>
      </c>
      <c r="AS56" s="9">
        <f t="shared" si="20"/>
        <v>1175.9622306182428</v>
      </c>
      <c r="AT56" s="9">
        <f t="shared" si="20"/>
        <v>1175.9622306182428</v>
      </c>
    </row>
    <row r="57" spans="1:58" x14ac:dyDescent="0.3">
      <c r="A57" s="11" t="s">
        <v>28</v>
      </c>
      <c r="B57" s="12"/>
      <c r="C57" s="12"/>
      <c r="D57" s="12"/>
      <c r="E57" s="18" t="s">
        <v>24</v>
      </c>
      <c r="F57" s="12"/>
      <c r="G57" s="3"/>
    </row>
    <row r="58" spans="1:58" x14ac:dyDescent="0.3">
      <c r="A58" s="11" t="s">
        <v>29</v>
      </c>
      <c r="B58" s="12"/>
      <c r="C58" s="12"/>
      <c r="D58" s="12"/>
      <c r="E58" s="19">
        <f>IRR(J56:AT56)</f>
        <v>4.826461378622815E-2</v>
      </c>
      <c r="F58" s="12"/>
      <c r="G58" s="3"/>
    </row>
    <row r="59" spans="1:58" x14ac:dyDescent="0.3">
      <c r="A59" s="11" t="s">
        <v>30</v>
      </c>
      <c r="B59" s="12"/>
      <c r="C59" s="12"/>
      <c r="D59" s="12"/>
      <c r="E59" s="19">
        <f>((1+E58)^$H$4)-1</f>
        <v>0.76056112133948206</v>
      </c>
      <c r="F59" s="12"/>
      <c r="G59" s="3"/>
    </row>
    <row r="60" spans="1:58" x14ac:dyDescent="0.3">
      <c r="A60" s="13" t="s">
        <v>27</v>
      </c>
      <c r="B60" s="14"/>
      <c r="C60" s="14"/>
      <c r="D60" s="14"/>
      <c r="E60" s="17">
        <v>3.9899999999999998E-2</v>
      </c>
      <c r="F60" s="14" t="s">
        <v>18</v>
      </c>
      <c r="G60" s="3">
        <f>E60*1.2</f>
        <v>4.7879999999999999E-2</v>
      </c>
      <c r="H60" s="2">
        <v>48</v>
      </c>
      <c r="I60" s="6">
        <v>20000</v>
      </c>
      <c r="J60" s="6">
        <v>-19900</v>
      </c>
      <c r="K60" s="9">
        <f t="shared" ref="K60:BF60" si="21">($I$31*$G60)/(1-(1/((1+$G60)^$H60)))</f>
        <v>1071.0648369190653</v>
      </c>
      <c r="L60" s="9">
        <f t="shared" si="21"/>
        <v>1071.0648369190653</v>
      </c>
      <c r="M60" s="9">
        <f t="shared" si="21"/>
        <v>1071.0648369190653</v>
      </c>
      <c r="N60" s="9">
        <f t="shared" si="21"/>
        <v>1071.0648369190653</v>
      </c>
      <c r="O60" s="9">
        <f t="shared" si="21"/>
        <v>1071.0648369190653</v>
      </c>
      <c r="P60" s="9">
        <f t="shared" si="21"/>
        <v>1071.0648369190653</v>
      </c>
      <c r="Q60" s="9">
        <f t="shared" si="21"/>
        <v>1071.0648369190653</v>
      </c>
      <c r="R60" s="9">
        <f t="shared" si="21"/>
        <v>1071.0648369190653</v>
      </c>
      <c r="S60" s="9">
        <f t="shared" si="21"/>
        <v>1071.0648369190653</v>
      </c>
      <c r="T60" s="9">
        <f t="shared" si="21"/>
        <v>1071.0648369190653</v>
      </c>
      <c r="U60" s="9">
        <f t="shared" si="21"/>
        <v>1071.0648369190653</v>
      </c>
      <c r="V60" s="9">
        <f t="shared" si="21"/>
        <v>1071.0648369190653</v>
      </c>
      <c r="W60" s="9">
        <f t="shared" si="21"/>
        <v>1071.0648369190653</v>
      </c>
      <c r="X60" s="9">
        <f t="shared" si="21"/>
        <v>1071.0648369190653</v>
      </c>
      <c r="Y60" s="9">
        <f t="shared" si="21"/>
        <v>1071.0648369190653</v>
      </c>
      <c r="Z60" s="9">
        <f t="shared" si="21"/>
        <v>1071.0648369190653</v>
      </c>
      <c r="AA60" s="9">
        <f t="shared" si="21"/>
        <v>1071.0648369190653</v>
      </c>
      <c r="AB60" s="9">
        <f t="shared" si="21"/>
        <v>1071.0648369190653</v>
      </c>
      <c r="AC60" s="9">
        <f t="shared" si="21"/>
        <v>1071.0648369190653</v>
      </c>
      <c r="AD60" s="9">
        <f t="shared" si="21"/>
        <v>1071.0648369190653</v>
      </c>
      <c r="AE60" s="9">
        <f t="shared" si="21"/>
        <v>1071.0648369190653</v>
      </c>
      <c r="AF60" s="9">
        <f t="shared" si="21"/>
        <v>1071.0648369190653</v>
      </c>
      <c r="AG60" s="9">
        <f t="shared" si="21"/>
        <v>1071.0648369190653</v>
      </c>
      <c r="AH60" s="9">
        <f t="shared" si="21"/>
        <v>1071.0648369190653</v>
      </c>
      <c r="AI60" s="9">
        <f t="shared" si="21"/>
        <v>1071.0648369190653</v>
      </c>
      <c r="AJ60" s="9">
        <f t="shared" si="21"/>
        <v>1071.0648369190653</v>
      </c>
      <c r="AK60" s="9">
        <f t="shared" si="21"/>
        <v>1071.0648369190653</v>
      </c>
      <c r="AL60" s="9">
        <f t="shared" si="21"/>
        <v>1071.0648369190653</v>
      </c>
      <c r="AM60" s="9">
        <f t="shared" si="21"/>
        <v>1071.0648369190653</v>
      </c>
      <c r="AN60" s="9">
        <f t="shared" si="21"/>
        <v>1071.0648369190653</v>
      </c>
      <c r="AO60" s="9">
        <f t="shared" si="21"/>
        <v>1071.0648369190653</v>
      </c>
      <c r="AP60" s="9">
        <f t="shared" si="21"/>
        <v>1071.0648369190653</v>
      </c>
      <c r="AQ60" s="9">
        <f t="shared" si="21"/>
        <v>1071.0648369190653</v>
      </c>
      <c r="AR60" s="9">
        <f t="shared" si="21"/>
        <v>1071.0648369190653</v>
      </c>
      <c r="AS60" s="9">
        <f t="shared" si="21"/>
        <v>1071.0648369190653</v>
      </c>
      <c r="AT60" s="9">
        <f t="shared" si="21"/>
        <v>1071.0648369190653</v>
      </c>
      <c r="AU60" s="9">
        <f t="shared" si="21"/>
        <v>1071.0648369190653</v>
      </c>
      <c r="AV60" s="9">
        <f t="shared" si="21"/>
        <v>1071.0648369190653</v>
      </c>
      <c r="AW60" s="9">
        <f t="shared" si="21"/>
        <v>1071.0648369190653</v>
      </c>
      <c r="AX60" s="9">
        <f t="shared" si="21"/>
        <v>1071.0648369190653</v>
      </c>
      <c r="AY60" s="9">
        <f t="shared" si="21"/>
        <v>1071.0648369190653</v>
      </c>
      <c r="AZ60" s="9">
        <f t="shared" si="21"/>
        <v>1071.0648369190653</v>
      </c>
      <c r="BA60" s="9">
        <f t="shared" si="21"/>
        <v>1071.0648369190653</v>
      </c>
      <c r="BB60" s="9">
        <f t="shared" si="21"/>
        <v>1071.0648369190653</v>
      </c>
      <c r="BC60" s="9">
        <f t="shared" si="21"/>
        <v>1071.0648369190653</v>
      </c>
      <c r="BD60" s="9">
        <f t="shared" si="21"/>
        <v>1071.0648369190653</v>
      </c>
      <c r="BE60" s="9">
        <f t="shared" si="21"/>
        <v>1071.0648369190653</v>
      </c>
      <c r="BF60" s="9">
        <f t="shared" si="21"/>
        <v>1071.0648369190653</v>
      </c>
    </row>
    <row r="61" spans="1:58" x14ac:dyDescent="0.3">
      <c r="A61" s="11" t="s">
        <v>28</v>
      </c>
      <c r="B61" s="12"/>
      <c r="C61" s="12"/>
      <c r="D61" s="12"/>
      <c r="E61" s="18" t="s">
        <v>24</v>
      </c>
      <c r="F61" s="12"/>
      <c r="G61" s="3"/>
    </row>
    <row r="62" spans="1:58" x14ac:dyDescent="0.3">
      <c r="A62" s="11" t="s">
        <v>29</v>
      </c>
      <c r="B62" s="12"/>
      <c r="C62" s="12"/>
      <c r="D62" s="12"/>
      <c r="E62" s="19">
        <f>IRR(J60:BF60)</f>
        <v>4.8204790568670663E-2</v>
      </c>
      <c r="F62" s="12"/>
      <c r="G62" s="3"/>
    </row>
    <row r="63" spans="1:58" x14ac:dyDescent="0.3">
      <c r="A63" s="11" t="s">
        <v>30</v>
      </c>
      <c r="B63" s="12"/>
      <c r="C63" s="12"/>
      <c r="D63" s="12"/>
      <c r="E63" s="19">
        <f>((1+E62)^$H$4)-1</f>
        <v>0.75935582209601371</v>
      </c>
      <c r="F63" s="12"/>
      <c r="G63" s="3"/>
    </row>
    <row r="64" spans="1:58" x14ac:dyDescent="0.3">
      <c r="A64" s="24" t="s">
        <v>14</v>
      </c>
      <c r="B64" s="24"/>
      <c r="C64" s="24"/>
      <c r="D64" s="24"/>
      <c r="E64" s="24"/>
      <c r="F64" s="24"/>
      <c r="G64" s="3"/>
    </row>
    <row r="65" spans="1:48" x14ac:dyDescent="0.3">
      <c r="A65" s="23" t="s">
        <v>33</v>
      </c>
      <c r="B65" s="23"/>
      <c r="C65" s="23"/>
      <c r="D65" s="23"/>
      <c r="E65" s="23"/>
      <c r="F65" s="23"/>
      <c r="G65" s="3"/>
    </row>
    <row r="66" spans="1:48" x14ac:dyDescent="0.3">
      <c r="A66" s="13" t="s">
        <v>27</v>
      </c>
      <c r="B66" s="14"/>
      <c r="C66" s="14"/>
      <c r="D66" s="14"/>
      <c r="E66" s="17">
        <v>4.9700000000000001E-2</v>
      </c>
      <c r="F66" s="14" t="s">
        <v>19</v>
      </c>
      <c r="G66" s="3">
        <f>E66*1.2</f>
        <v>5.9639999999999999E-2</v>
      </c>
      <c r="H66" s="2">
        <v>12</v>
      </c>
      <c r="I66" s="6">
        <v>10000</v>
      </c>
      <c r="J66" s="6">
        <v>-9950</v>
      </c>
      <c r="K66" s="9">
        <f t="shared" ref="K66:V66" si="22">($I$66*$G66)/(1-(1/((1+$G66)^$H66)))</f>
        <v>1190.41732349275</v>
      </c>
      <c r="L66" s="9">
        <f t="shared" si="22"/>
        <v>1190.41732349275</v>
      </c>
      <c r="M66" s="9">
        <f t="shared" si="22"/>
        <v>1190.41732349275</v>
      </c>
      <c r="N66" s="9">
        <f t="shared" si="22"/>
        <v>1190.41732349275</v>
      </c>
      <c r="O66" s="9">
        <f t="shared" si="22"/>
        <v>1190.41732349275</v>
      </c>
      <c r="P66" s="9">
        <f t="shared" si="22"/>
        <v>1190.41732349275</v>
      </c>
      <c r="Q66" s="9">
        <f t="shared" si="22"/>
        <v>1190.41732349275</v>
      </c>
      <c r="R66" s="9">
        <f t="shared" si="22"/>
        <v>1190.41732349275</v>
      </c>
      <c r="S66" s="9">
        <f t="shared" si="22"/>
        <v>1190.41732349275</v>
      </c>
      <c r="T66" s="9">
        <f t="shared" si="22"/>
        <v>1190.41732349275</v>
      </c>
      <c r="U66" s="9">
        <f t="shared" si="22"/>
        <v>1190.41732349275</v>
      </c>
      <c r="V66" s="9">
        <f t="shared" si="22"/>
        <v>1190.41732349275</v>
      </c>
      <c r="W66" s="9"/>
    </row>
    <row r="67" spans="1:48" x14ac:dyDescent="0.3">
      <c r="A67" s="11" t="s">
        <v>28</v>
      </c>
      <c r="B67" s="12"/>
      <c r="C67" s="12"/>
      <c r="D67" s="12"/>
      <c r="E67" s="18" t="s">
        <v>24</v>
      </c>
      <c r="F67" s="12"/>
      <c r="G67" s="3"/>
    </row>
    <row r="68" spans="1:48" x14ac:dyDescent="0.3">
      <c r="A68" s="11" t="s">
        <v>29</v>
      </c>
      <c r="B68" s="12"/>
      <c r="C68" s="12"/>
      <c r="D68" s="12"/>
      <c r="E68" s="19">
        <f>IRR(J66:V66)</f>
        <v>6.0554561664267093E-2</v>
      </c>
      <c r="F68" s="12"/>
      <c r="G68" s="3"/>
    </row>
    <row r="69" spans="1:48" x14ac:dyDescent="0.3">
      <c r="A69" s="11" t="s">
        <v>30</v>
      </c>
      <c r="B69" s="12"/>
      <c r="C69" s="12"/>
      <c r="D69" s="12"/>
      <c r="E69" s="19">
        <f>((1+E68)^$H$4)-1</f>
        <v>1.0248655684153198</v>
      </c>
      <c r="F69" s="12"/>
      <c r="G69" s="3"/>
    </row>
    <row r="70" spans="1:48" x14ac:dyDescent="0.3">
      <c r="A70" s="13" t="s">
        <v>27</v>
      </c>
      <c r="B70" s="14"/>
      <c r="C70" s="14"/>
      <c r="D70" s="14"/>
      <c r="E70" s="17">
        <v>4.9700000000000001E-2</v>
      </c>
      <c r="F70" s="14" t="s">
        <v>20</v>
      </c>
      <c r="G70" s="3">
        <f>E70*1.2</f>
        <v>5.9639999999999999E-2</v>
      </c>
      <c r="H70" s="2">
        <v>24</v>
      </c>
      <c r="I70" s="6">
        <v>10000</v>
      </c>
      <c r="J70" s="6">
        <v>-9950</v>
      </c>
      <c r="K70" s="9">
        <f t="shared" ref="K70:AH70" si="23">($I$66*$G70)/(1-(1/((1+$G70)^$H70)))</f>
        <v>794.14138616148364</v>
      </c>
      <c r="L70" s="9">
        <f t="shared" si="23"/>
        <v>794.14138616148364</v>
      </c>
      <c r="M70" s="9">
        <f t="shared" si="23"/>
        <v>794.14138616148364</v>
      </c>
      <c r="N70" s="9">
        <f t="shared" si="23"/>
        <v>794.14138616148364</v>
      </c>
      <c r="O70" s="9">
        <f t="shared" si="23"/>
        <v>794.14138616148364</v>
      </c>
      <c r="P70" s="9">
        <f t="shared" si="23"/>
        <v>794.14138616148364</v>
      </c>
      <c r="Q70" s="9">
        <f t="shared" si="23"/>
        <v>794.14138616148364</v>
      </c>
      <c r="R70" s="9">
        <f t="shared" si="23"/>
        <v>794.14138616148364</v>
      </c>
      <c r="S70" s="9">
        <f t="shared" si="23"/>
        <v>794.14138616148364</v>
      </c>
      <c r="T70" s="9">
        <f t="shared" si="23"/>
        <v>794.14138616148364</v>
      </c>
      <c r="U70" s="9">
        <f t="shared" si="23"/>
        <v>794.14138616148364</v>
      </c>
      <c r="V70" s="9">
        <f t="shared" si="23"/>
        <v>794.14138616148364</v>
      </c>
      <c r="W70" s="9">
        <f t="shared" si="23"/>
        <v>794.14138616148364</v>
      </c>
      <c r="X70" s="9">
        <f t="shared" si="23"/>
        <v>794.14138616148364</v>
      </c>
      <c r="Y70" s="9">
        <f t="shared" si="23"/>
        <v>794.14138616148364</v>
      </c>
      <c r="Z70" s="9">
        <f t="shared" si="23"/>
        <v>794.14138616148364</v>
      </c>
      <c r="AA70" s="9">
        <f t="shared" si="23"/>
        <v>794.14138616148364</v>
      </c>
      <c r="AB70" s="9">
        <f t="shared" si="23"/>
        <v>794.14138616148364</v>
      </c>
      <c r="AC70" s="9">
        <f t="shared" si="23"/>
        <v>794.14138616148364</v>
      </c>
      <c r="AD70" s="9">
        <f t="shared" si="23"/>
        <v>794.14138616148364</v>
      </c>
      <c r="AE70" s="9">
        <f t="shared" si="23"/>
        <v>794.14138616148364</v>
      </c>
      <c r="AF70" s="9">
        <f t="shared" si="23"/>
        <v>794.14138616148364</v>
      </c>
      <c r="AG70" s="9">
        <f t="shared" si="23"/>
        <v>794.14138616148364</v>
      </c>
      <c r="AH70" s="9">
        <f t="shared" si="23"/>
        <v>794.14138616148364</v>
      </c>
      <c r="AI70" s="9"/>
      <c r="AJ70" s="9"/>
      <c r="AK70" s="9"/>
    </row>
    <row r="71" spans="1:48" x14ac:dyDescent="0.3">
      <c r="A71" s="11" t="s">
        <v>28</v>
      </c>
      <c r="B71" s="12"/>
      <c r="C71" s="12"/>
      <c r="D71" s="12"/>
      <c r="E71" s="18" t="s">
        <v>24</v>
      </c>
      <c r="F71" s="12"/>
      <c r="G71" s="3"/>
    </row>
    <row r="72" spans="1:48" x14ac:dyDescent="0.3">
      <c r="A72" s="11" t="s">
        <v>29</v>
      </c>
      <c r="B72" s="12"/>
      <c r="C72" s="12"/>
      <c r="D72" s="12"/>
      <c r="E72" s="19">
        <f>IRR(J70:AH70)</f>
        <v>6.0182198120688701E-2</v>
      </c>
      <c r="F72" s="12"/>
      <c r="G72" s="3"/>
    </row>
    <row r="73" spans="1:48" x14ac:dyDescent="0.3">
      <c r="A73" s="11" t="s">
        <v>30</v>
      </c>
      <c r="B73" s="12"/>
      <c r="C73" s="12"/>
      <c r="D73" s="12"/>
      <c r="E73" s="19">
        <f>((1+E72)^$H$4)-1</f>
        <v>1.0163507948935253</v>
      </c>
      <c r="F73" s="12"/>
      <c r="G73" s="3"/>
    </row>
    <row r="74" spans="1:48" x14ac:dyDescent="0.3">
      <c r="A74" s="13" t="s">
        <v>27</v>
      </c>
      <c r="B74" s="14"/>
      <c r="C74" s="14"/>
      <c r="D74" s="14"/>
      <c r="E74" s="17">
        <v>4.9700000000000001E-2</v>
      </c>
      <c r="F74" s="14" t="s">
        <v>21</v>
      </c>
      <c r="G74" s="3">
        <f>E74*1.2</f>
        <v>5.9639999999999999E-2</v>
      </c>
      <c r="H74" s="2">
        <v>36</v>
      </c>
      <c r="I74" s="6">
        <v>10000</v>
      </c>
      <c r="J74" s="6">
        <v>-9950</v>
      </c>
      <c r="K74" s="9">
        <f t="shared" ref="K74:AT74" si="24">($I$66*$G74)/(1-(1/((1+$G74)^$H74)))</f>
        <v>681.01698805365595</v>
      </c>
      <c r="L74" s="9">
        <f t="shared" si="24"/>
        <v>681.01698805365595</v>
      </c>
      <c r="M74" s="9">
        <f t="shared" si="24"/>
        <v>681.01698805365595</v>
      </c>
      <c r="N74" s="9">
        <f t="shared" si="24"/>
        <v>681.01698805365595</v>
      </c>
      <c r="O74" s="9">
        <f t="shared" si="24"/>
        <v>681.01698805365595</v>
      </c>
      <c r="P74" s="9">
        <f t="shared" si="24"/>
        <v>681.01698805365595</v>
      </c>
      <c r="Q74" s="9">
        <f t="shared" si="24"/>
        <v>681.01698805365595</v>
      </c>
      <c r="R74" s="9">
        <f t="shared" si="24"/>
        <v>681.01698805365595</v>
      </c>
      <c r="S74" s="9">
        <f t="shared" si="24"/>
        <v>681.01698805365595</v>
      </c>
      <c r="T74" s="9">
        <f t="shared" si="24"/>
        <v>681.01698805365595</v>
      </c>
      <c r="U74" s="9">
        <f t="shared" si="24"/>
        <v>681.01698805365595</v>
      </c>
      <c r="V74" s="9">
        <f t="shared" si="24"/>
        <v>681.01698805365595</v>
      </c>
      <c r="W74" s="9">
        <f t="shared" si="24"/>
        <v>681.01698805365595</v>
      </c>
      <c r="X74" s="9">
        <f t="shared" si="24"/>
        <v>681.01698805365595</v>
      </c>
      <c r="Y74" s="9">
        <f t="shared" si="24"/>
        <v>681.01698805365595</v>
      </c>
      <c r="Z74" s="9">
        <f t="shared" si="24"/>
        <v>681.01698805365595</v>
      </c>
      <c r="AA74" s="9">
        <f t="shared" si="24"/>
        <v>681.01698805365595</v>
      </c>
      <c r="AB74" s="9">
        <f t="shared" si="24"/>
        <v>681.01698805365595</v>
      </c>
      <c r="AC74" s="9">
        <f t="shared" si="24"/>
        <v>681.01698805365595</v>
      </c>
      <c r="AD74" s="9">
        <f t="shared" si="24"/>
        <v>681.01698805365595</v>
      </c>
      <c r="AE74" s="9">
        <f t="shared" si="24"/>
        <v>681.01698805365595</v>
      </c>
      <c r="AF74" s="9">
        <f t="shared" si="24"/>
        <v>681.01698805365595</v>
      </c>
      <c r="AG74" s="9">
        <f t="shared" si="24"/>
        <v>681.01698805365595</v>
      </c>
      <c r="AH74" s="9">
        <f t="shared" si="24"/>
        <v>681.01698805365595</v>
      </c>
      <c r="AI74" s="9">
        <f t="shared" si="24"/>
        <v>681.01698805365595</v>
      </c>
      <c r="AJ74" s="9">
        <f t="shared" si="24"/>
        <v>681.01698805365595</v>
      </c>
      <c r="AK74" s="9">
        <f t="shared" si="24"/>
        <v>681.01698805365595</v>
      </c>
      <c r="AL74" s="9">
        <f t="shared" si="24"/>
        <v>681.01698805365595</v>
      </c>
      <c r="AM74" s="9">
        <f t="shared" si="24"/>
        <v>681.01698805365595</v>
      </c>
      <c r="AN74" s="9">
        <f t="shared" si="24"/>
        <v>681.01698805365595</v>
      </c>
      <c r="AO74" s="9">
        <f t="shared" si="24"/>
        <v>681.01698805365595</v>
      </c>
      <c r="AP74" s="9">
        <f t="shared" si="24"/>
        <v>681.01698805365595</v>
      </c>
      <c r="AQ74" s="9">
        <f t="shared" si="24"/>
        <v>681.01698805365595</v>
      </c>
      <c r="AR74" s="9">
        <f t="shared" si="24"/>
        <v>681.01698805365595</v>
      </c>
      <c r="AS74" s="9">
        <f t="shared" si="24"/>
        <v>681.01698805365595</v>
      </c>
      <c r="AT74" s="9">
        <f t="shared" si="24"/>
        <v>681.01698805365595</v>
      </c>
      <c r="AU74" s="9"/>
      <c r="AV74" s="9"/>
    </row>
    <row r="75" spans="1:48" x14ac:dyDescent="0.3">
      <c r="A75" s="11" t="s">
        <v>28</v>
      </c>
      <c r="B75" s="12"/>
      <c r="C75" s="12"/>
      <c r="D75" s="12"/>
      <c r="E75" s="18" t="s">
        <v>24</v>
      </c>
      <c r="F75" s="12"/>
      <c r="G75" s="3"/>
    </row>
    <row r="76" spans="1:48" x14ac:dyDescent="0.3">
      <c r="A76" s="11" t="s">
        <v>29</v>
      </c>
      <c r="B76" s="12"/>
      <c r="C76" s="12"/>
      <c r="D76" s="12"/>
      <c r="E76" s="19">
        <f>IRR(J74:AT74)</f>
        <v>6.0060223455693729E-2</v>
      </c>
      <c r="F76" s="12"/>
      <c r="G76" s="3"/>
    </row>
    <row r="77" spans="1:48" x14ac:dyDescent="0.3">
      <c r="A77" s="11" t="s">
        <v>30</v>
      </c>
      <c r="B77" s="12"/>
      <c r="C77" s="12"/>
      <c r="D77" s="12"/>
      <c r="E77" s="19">
        <f>((1+E76)^$H$4)-1</f>
        <v>1.0135687657869026</v>
      </c>
      <c r="F77" s="12"/>
      <c r="G77" s="3"/>
    </row>
  </sheetData>
  <mergeCells count="8">
    <mergeCell ref="A47:F47"/>
    <mergeCell ref="A64:F64"/>
    <mergeCell ref="A65:F65"/>
    <mergeCell ref="A2:F2"/>
    <mergeCell ref="A3:F3"/>
    <mergeCell ref="A28:F28"/>
    <mergeCell ref="A29:F29"/>
    <mergeCell ref="A30:F30"/>
  </mergeCells>
  <pageMargins left="0.7" right="0.7" top="0.75" bottom="0.75" header="0.3" footer="0.3"/>
  <pageSetup paperSize="9" orientation="portrait" r:id="rId1"/>
  <headerFooter differentOddEven="1" differentFirst="1">
    <oddFooter>&amp;C&amp;K999999HİZMETE ÖZEL
Kişisel Veri İçermez</oddFooter>
    <evenFooter>&amp;C&amp;K999999HİZMETE ÖZEL
Kişisel Veri İçermez</evenFooter>
    <firstFooter>&amp;C&amp;K999999HİZMETE ÖZEL
Kişisel Veri İçermez</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Bireysel Krediler Sekmesi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İlhan SARICAN</dc:creator>
  <cp:keywords>HİZMETE ÖZEL</cp:keywords>
  <cp:lastModifiedBy>TARIK SARGIN</cp:lastModifiedBy>
  <dcterms:created xsi:type="dcterms:W3CDTF">2015-01-12T11:41:37Z</dcterms:created>
  <dcterms:modified xsi:type="dcterms:W3CDTF">2024-11-15T14:35:18Z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146f166c-7efc-4481-95d9-cd54e3f8538d</vt:lpwstr>
  </property>
  <property fmtid="{D5CDD505-2E9C-101B-9397-08002B2CF9AE}" pid="3" name="custom">
    <vt:lpwstr>ALBCLSHIZ</vt:lpwstr>
  </property>
  <property fmtid="{D5CDD505-2E9C-101B-9397-08002B2CF9AE}" pid="4" name="SINIFLANDIRMA">
    <vt:lpwstr>ALBCLSHIZ</vt:lpwstr>
  </property>
  <property fmtid="{D5CDD505-2E9C-101B-9397-08002B2CF9AE}" pid="5" name="ETIKETLEME">
    <vt:lpwstr>Etiket Var (Default)</vt:lpwstr>
  </property>
  <property fmtid="{D5CDD505-2E9C-101B-9397-08002B2CF9AE}" pid="6" name="KISISELVERI">
    <vt:lpwstr>KVKK000</vt:lpwstr>
  </property>
  <property fmtid="{D5CDD505-2E9C-101B-9397-08002B2CF9AE}" pid="7" name="CheckShare">
    <vt:lpwstr/>
  </property>
</Properties>
</file>